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20490" windowHeight="7680" tabRatio="813" activeTab="18"/>
  </bookViews>
  <sheets>
    <sheet name="สถานการณ์การปลูกพืช" sheetId="56" r:id="rId1"/>
    <sheet name="ข้าวเมือง" sheetId="19" state="hidden" r:id="rId2"/>
    <sheet name="ข้าวชะอำ" sheetId="20" state="hidden" r:id="rId3"/>
    <sheet name="ข้าวท่ายาง" sheetId="21" state="hidden" r:id="rId4"/>
    <sheet name="ข้าวบ้านลาด" sheetId="22" state="hidden" r:id="rId5"/>
    <sheet name="ข้าวบ้านแหลม" sheetId="23" state="hidden" r:id="rId6"/>
    <sheet name="ข้าวแก่งกระจาน" sheetId="24" state="hidden" r:id="rId7"/>
    <sheet name="ทบก.ภาพรวม" sheetId="58" r:id="rId8"/>
    <sheet name="ทบก.ข้าวนาปี " sheetId="59" r:id="rId9"/>
    <sheet name="ทบก.ข้าวนาปรัง" sheetId="60" r:id="rId10"/>
    <sheet name="ทบก.สับปะรดทุกชนิด" sheetId="61" r:id="rId11"/>
    <sheet name="ทบก.ปาล์มน้ำมัน " sheetId="62" r:id="rId12"/>
    <sheet name="ทบก.มันสำปะหลังโรงงาน " sheetId="63" r:id="rId13"/>
    <sheet name="ทบก.อ้อยโรงงาน" sheetId="64" r:id="rId14"/>
    <sheet name="พิรุณราช" sheetId="54" r:id="rId15"/>
    <sheet name="ศพก." sheetId="55" r:id="rId16"/>
    <sheet name="ก.พัฒนาเกษตรกร" sheetId="49" r:id="rId17"/>
    <sheet name="ก.พัฒนาการผลิต" sheetId="30" r:id="rId18"/>
    <sheet name="ก.อารักขาพืช" sheetId="31" r:id="rId19"/>
    <sheet name="อัตรากำลัง" sheetId="65" r:id="rId20"/>
  </sheets>
  <calcPr calcId="12451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8" i="64"/>
  <c r="N18"/>
  <c r="M18"/>
  <c r="L18"/>
  <c r="K18"/>
  <c r="J18"/>
  <c r="N17"/>
  <c r="M17"/>
  <c r="L17"/>
  <c r="J17"/>
  <c r="N16"/>
  <c r="M16"/>
  <c r="L16"/>
  <c r="J16"/>
  <c r="N15"/>
  <c r="M15"/>
  <c r="L15"/>
  <c r="J15"/>
  <c r="N14"/>
  <c r="M14"/>
  <c r="L14"/>
  <c r="J14"/>
  <c r="O13"/>
  <c r="N13"/>
  <c r="M13"/>
  <c r="L13"/>
  <c r="K13"/>
  <c r="J13"/>
  <c r="O12"/>
  <c r="N12"/>
  <c r="M12"/>
  <c r="L12"/>
  <c r="K12"/>
  <c r="J12"/>
  <c r="O11"/>
  <c r="N11"/>
  <c r="M11"/>
  <c r="L11"/>
  <c r="K11"/>
  <c r="J11"/>
  <c r="O10"/>
  <c r="N10"/>
  <c r="M10"/>
  <c r="L10"/>
  <c r="K10"/>
  <c r="J10"/>
  <c r="I9"/>
  <c r="H9"/>
  <c r="K9" s="1"/>
  <c r="G9"/>
  <c r="M9" s="1"/>
  <c r="F9"/>
  <c r="O9" s="1"/>
  <c r="E9"/>
  <c r="C9"/>
  <c r="N18" i="63"/>
  <c r="M18"/>
  <c r="L18"/>
  <c r="J18"/>
  <c r="N17"/>
  <c r="M17"/>
  <c r="L17"/>
  <c r="J17"/>
  <c r="N16"/>
  <c r="M16"/>
  <c r="L16"/>
  <c r="J16"/>
  <c r="N15"/>
  <c r="M15"/>
  <c r="L15"/>
  <c r="J15"/>
  <c r="O14"/>
  <c r="N14"/>
  <c r="M14"/>
  <c r="L14"/>
  <c r="K14"/>
  <c r="J14"/>
  <c r="O13"/>
  <c r="N13"/>
  <c r="M13"/>
  <c r="L13"/>
  <c r="K13"/>
  <c r="J13"/>
  <c r="O12"/>
  <c r="N12"/>
  <c r="M12"/>
  <c r="L12"/>
  <c r="K12"/>
  <c r="J12"/>
  <c r="O11"/>
  <c r="N11"/>
  <c r="M11"/>
  <c r="L11"/>
  <c r="K11"/>
  <c r="J11"/>
  <c r="O10"/>
  <c r="N10"/>
  <c r="M10"/>
  <c r="L10"/>
  <c r="K10"/>
  <c r="J10"/>
  <c r="J9" s="1"/>
  <c r="M9"/>
  <c r="L9"/>
  <c r="K9"/>
  <c r="I9"/>
  <c r="H9"/>
  <c r="N9" s="1"/>
  <c r="F9"/>
  <c r="O9" s="1"/>
  <c r="E9"/>
  <c r="C9"/>
  <c r="N20" i="62"/>
  <c r="M20"/>
  <c r="L20"/>
  <c r="K20"/>
  <c r="J20"/>
  <c r="N19"/>
  <c r="M19"/>
  <c r="L19"/>
  <c r="K19"/>
  <c r="J19"/>
  <c r="N18"/>
  <c r="M18"/>
  <c r="L18"/>
  <c r="K18"/>
  <c r="J18"/>
  <c r="N17"/>
  <c r="M17"/>
  <c r="L17"/>
  <c r="K17"/>
  <c r="J17"/>
  <c r="O16"/>
  <c r="N16"/>
  <c r="M16"/>
  <c r="L16"/>
  <c r="K16"/>
  <c r="J16"/>
  <c r="O15"/>
  <c r="N15"/>
  <c r="M15"/>
  <c r="L15"/>
  <c r="K15"/>
  <c r="J15"/>
  <c r="O14"/>
  <c r="N14"/>
  <c r="M14"/>
  <c r="L14"/>
  <c r="K14"/>
  <c r="J14"/>
  <c r="O13"/>
  <c r="N13"/>
  <c r="M13"/>
  <c r="L13"/>
  <c r="K13"/>
  <c r="J13"/>
  <c r="O12"/>
  <c r="N12"/>
  <c r="M12"/>
  <c r="L12"/>
  <c r="K12"/>
  <c r="J12"/>
  <c r="L11"/>
  <c r="K11"/>
  <c r="J11"/>
  <c r="L10"/>
  <c r="L9" s="1"/>
  <c r="K10"/>
  <c r="K9" s="1"/>
  <c r="J10"/>
  <c r="M9"/>
  <c r="J9"/>
  <c r="I9"/>
  <c r="O9" s="1"/>
  <c r="H9"/>
  <c r="G9"/>
  <c r="F9"/>
  <c r="E9"/>
  <c r="N9" s="1"/>
  <c r="D9"/>
  <c r="C9"/>
  <c r="N18" i="61"/>
  <c r="M18"/>
  <c r="L18"/>
  <c r="J18"/>
  <c r="N17"/>
  <c r="M17"/>
  <c r="L17"/>
  <c r="J17"/>
  <c r="N16"/>
  <c r="M16"/>
  <c r="L16"/>
  <c r="J16"/>
  <c r="N15"/>
  <c r="M15"/>
  <c r="L15"/>
  <c r="J15"/>
  <c r="O14"/>
  <c r="N14"/>
  <c r="M14"/>
  <c r="L14"/>
  <c r="K14"/>
  <c r="J14"/>
  <c r="O13"/>
  <c r="N13"/>
  <c r="M13"/>
  <c r="L13"/>
  <c r="K13"/>
  <c r="J13"/>
  <c r="O12"/>
  <c r="N12"/>
  <c r="M12"/>
  <c r="L12"/>
  <c r="K12"/>
  <c r="J12"/>
  <c r="O11"/>
  <c r="N11"/>
  <c r="M11"/>
  <c r="L11"/>
  <c r="K11"/>
  <c r="J11"/>
  <c r="O10"/>
  <c r="N10"/>
  <c r="M10"/>
  <c r="L10"/>
  <c r="L9" s="1"/>
  <c r="K10"/>
  <c r="K9" s="1"/>
  <c r="J10"/>
  <c r="M9"/>
  <c r="J9"/>
  <c r="I9"/>
  <c r="O9" s="1"/>
  <c r="H9"/>
  <c r="G9"/>
  <c r="F9"/>
  <c r="E9"/>
  <c r="N9" s="1"/>
  <c r="D9"/>
  <c r="C9"/>
  <c r="H16" i="60"/>
  <c r="AE15"/>
  <c r="AD15"/>
  <c r="AC15"/>
  <c r="AB15"/>
  <c r="AA15"/>
  <c r="Z15"/>
  <c r="J15"/>
  <c r="I15"/>
  <c r="H15"/>
  <c r="AE14"/>
  <c r="AD14"/>
  <c r="AC14"/>
  <c r="AB14"/>
  <c r="AA14"/>
  <c r="Z14"/>
  <c r="J14"/>
  <c r="I14"/>
  <c r="H14"/>
  <c r="AE13"/>
  <c r="AD13"/>
  <c r="AC13"/>
  <c r="AB13"/>
  <c r="AA13"/>
  <c r="Z13"/>
  <c r="J13"/>
  <c r="I13"/>
  <c r="H13"/>
  <c r="AE12"/>
  <c r="AD12"/>
  <c r="AC12"/>
  <c r="AB12"/>
  <c r="AA12"/>
  <c r="Z12"/>
  <c r="J12"/>
  <c r="I12"/>
  <c r="H12"/>
  <c r="AE11"/>
  <c r="AD11"/>
  <c r="AC11"/>
  <c r="AB11"/>
  <c r="AA11"/>
  <c r="Z11"/>
  <c r="J11"/>
  <c r="I11"/>
  <c r="H11"/>
  <c r="AE10"/>
  <c r="AD10"/>
  <c r="AC10"/>
  <c r="AB10"/>
  <c r="AA10"/>
  <c r="Z10"/>
  <c r="J10"/>
  <c r="I10"/>
  <c r="H10"/>
  <c r="AE9"/>
  <c r="AD9"/>
  <c r="AC9"/>
  <c r="AB9"/>
  <c r="AA9"/>
  <c r="Z9"/>
  <c r="K9"/>
  <c r="K7" s="1"/>
  <c r="J9"/>
  <c r="I9"/>
  <c r="H9"/>
  <c r="AE8"/>
  <c r="AD8"/>
  <c r="AC8"/>
  <c r="AB8"/>
  <c r="AA8"/>
  <c r="Z8"/>
  <c r="J8"/>
  <c r="I8"/>
  <c r="H8"/>
  <c r="AC7"/>
  <c r="Z7"/>
  <c r="Y7"/>
  <c r="X7"/>
  <c r="AA7" s="1"/>
  <c r="V7"/>
  <c r="U7"/>
  <c r="T7"/>
  <c r="S7"/>
  <c r="AE7" s="1"/>
  <c r="R7"/>
  <c r="AD7" s="1"/>
  <c r="P7"/>
  <c r="O7"/>
  <c r="N7"/>
  <c r="M7"/>
  <c r="L7"/>
  <c r="J7"/>
  <c r="H7"/>
  <c r="G7"/>
  <c r="F7"/>
  <c r="I7" s="1"/>
  <c r="D7"/>
  <c r="AB7" s="1"/>
  <c r="C7"/>
  <c r="H17" i="59"/>
  <c r="AE16"/>
  <c r="AD16"/>
  <c r="AC16"/>
  <c r="AB16"/>
  <c r="AA16"/>
  <c r="Z16"/>
  <c r="AE15"/>
  <c r="AD15"/>
  <c r="AC15"/>
  <c r="AB15"/>
  <c r="AA15"/>
  <c r="Z15"/>
  <c r="H15"/>
  <c r="H8" s="1"/>
  <c r="AE14"/>
  <c r="AD14"/>
  <c r="AC14"/>
  <c r="AB14"/>
  <c r="AA14"/>
  <c r="Z14"/>
  <c r="J14"/>
  <c r="I14"/>
  <c r="AE13"/>
  <c r="AD13"/>
  <c r="AC13"/>
  <c r="AB13"/>
  <c r="AA13"/>
  <c r="Z13"/>
  <c r="J13"/>
  <c r="I13"/>
  <c r="AE12"/>
  <c r="AD12"/>
  <c r="AC12"/>
  <c r="AB12"/>
  <c r="AA12"/>
  <c r="Z12"/>
  <c r="AE11"/>
  <c r="AD11"/>
  <c r="AC11"/>
  <c r="AB11"/>
  <c r="AA11"/>
  <c r="Z11"/>
  <c r="J11"/>
  <c r="I11"/>
  <c r="AE10"/>
  <c r="AD10"/>
  <c r="AC10"/>
  <c r="AB10"/>
  <c r="AA10"/>
  <c r="Z10"/>
  <c r="K10"/>
  <c r="K8" s="1"/>
  <c r="J10"/>
  <c r="I10"/>
  <c r="AE9"/>
  <c r="AD9"/>
  <c r="AC9"/>
  <c r="AB9"/>
  <c r="AA9"/>
  <c r="Z9"/>
  <c r="J9"/>
  <c r="J8" s="1"/>
  <c r="I9"/>
  <c r="AE8"/>
  <c r="AC8"/>
  <c r="AA8"/>
  <c r="Z8"/>
  <c r="Y8"/>
  <c r="X8"/>
  <c r="V8"/>
  <c r="U8"/>
  <c r="T8"/>
  <c r="S8"/>
  <c r="R8"/>
  <c r="AD8" s="1"/>
  <c r="P8"/>
  <c r="O8"/>
  <c r="N8"/>
  <c r="M8"/>
  <c r="L8"/>
  <c r="I8"/>
  <c r="G8"/>
  <c r="F8"/>
  <c r="D8"/>
  <c r="AB8" s="1"/>
  <c r="C8"/>
  <c r="B31" i="58"/>
  <c r="N31" s="1"/>
  <c r="N30"/>
  <c r="N29"/>
  <c r="N28"/>
  <c r="N27"/>
  <c r="N26"/>
  <c r="N25"/>
  <c r="N24"/>
  <c r="N23"/>
  <c r="H13"/>
  <c r="G13"/>
  <c r="C13"/>
  <c r="D13" s="1"/>
  <c r="B13"/>
  <c r="K13" s="1"/>
  <c r="K12"/>
  <c r="H12"/>
  <c r="D12"/>
  <c r="K11"/>
  <c r="H11"/>
  <c r="D11"/>
  <c r="K10"/>
  <c r="H10"/>
  <c r="D10"/>
  <c r="K9"/>
  <c r="H9"/>
  <c r="D9"/>
  <c r="K8"/>
  <c r="H8"/>
  <c r="D8"/>
  <c r="K7"/>
  <c r="H7"/>
  <c r="D7"/>
  <c r="K6"/>
  <c r="H6"/>
  <c r="D6"/>
  <c r="K5"/>
  <c r="H5"/>
  <c r="D5"/>
  <c r="AG14" i="56"/>
  <c r="AF14"/>
  <c r="AE14"/>
  <c r="AD14"/>
  <c r="AC14"/>
  <c r="AB14"/>
  <c r="AA14"/>
  <c r="Z14"/>
  <c r="Y14"/>
  <c r="X14"/>
  <c r="W14"/>
  <c r="V14"/>
  <c r="T14"/>
  <c r="S14"/>
  <c r="R14"/>
  <c r="Q14"/>
  <c r="P14"/>
  <c r="O14"/>
  <c r="N14"/>
  <c r="M14"/>
  <c r="L14"/>
  <c r="K14"/>
  <c r="J14"/>
  <c r="I14"/>
  <c r="H14"/>
  <c r="G14"/>
  <c r="F14"/>
  <c r="E14"/>
  <c r="D14"/>
  <c r="C14"/>
  <c r="J9" i="64" l="1"/>
  <c r="N9"/>
  <c r="L9"/>
  <c r="G13" i="55" l="1"/>
  <c r="D12" i="54"/>
  <c r="C12"/>
  <c r="B15" i="49" l="1"/>
  <c r="C15"/>
  <c r="D15"/>
  <c r="E15"/>
  <c r="F15"/>
  <c r="G15"/>
  <c r="H15"/>
  <c r="I15"/>
  <c r="J15"/>
  <c r="K15"/>
  <c r="L15"/>
  <c r="M15"/>
  <c r="G15" i="30" l="1"/>
  <c r="H15"/>
  <c r="I15"/>
  <c r="J15"/>
  <c r="Q17" i="31" l="1"/>
  <c r="P17"/>
  <c r="O17"/>
  <c r="N17"/>
  <c r="M17"/>
  <c r="L17"/>
  <c r="K17"/>
  <c r="J17"/>
  <c r="I17"/>
  <c r="H17"/>
  <c r="G17"/>
  <c r="F17"/>
  <c r="E17"/>
  <c r="L6" i="24" l="1"/>
  <c r="K6"/>
  <c r="I6"/>
  <c r="H6"/>
  <c r="G6"/>
  <c r="F6"/>
  <c r="E6"/>
  <c r="D6"/>
  <c r="C6"/>
  <c r="B6"/>
  <c r="J5"/>
  <c r="J6" s="1"/>
  <c r="M4"/>
  <c r="M6" s="1"/>
  <c r="M5" i="23"/>
  <c r="L5"/>
  <c r="K5"/>
  <c r="J5"/>
  <c r="I5"/>
  <c r="H5"/>
  <c r="G5"/>
  <c r="F5"/>
  <c r="E5"/>
  <c r="D5"/>
  <c r="C5"/>
  <c r="B5"/>
  <c r="L7" i="22"/>
  <c r="K7"/>
  <c r="J7"/>
  <c r="I7"/>
  <c r="H7"/>
  <c r="G7"/>
  <c r="F7"/>
  <c r="E7"/>
  <c r="D7"/>
  <c r="C7"/>
  <c r="B7"/>
  <c r="M5"/>
  <c r="M4"/>
  <c r="M7" s="1"/>
  <c r="L9" i="21"/>
  <c r="K9"/>
  <c r="I9"/>
  <c r="H9"/>
  <c r="G9"/>
  <c r="F9"/>
  <c r="E9"/>
  <c r="D9"/>
  <c r="C9"/>
  <c r="B9"/>
  <c r="J7"/>
  <c r="J9" s="1"/>
  <c r="M6"/>
  <c r="M5"/>
  <c r="M4"/>
  <c r="M9" s="1"/>
  <c r="L7" i="20"/>
  <c r="K7"/>
  <c r="J7"/>
  <c r="I7"/>
  <c r="H7"/>
  <c r="G7"/>
  <c r="F7"/>
  <c r="E7"/>
  <c r="D7"/>
  <c r="C7"/>
  <c r="B7"/>
  <c r="M5"/>
  <c r="M4"/>
  <c r="M7" s="1"/>
  <c r="L13" i="19"/>
  <c r="K13"/>
  <c r="J13"/>
  <c r="I13"/>
  <c r="H13"/>
  <c r="F13"/>
  <c r="E13"/>
  <c r="D13"/>
  <c r="C13"/>
  <c r="B13"/>
  <c r="M12"/>
  <c r="M11"/>
  <c r="G10"/>
  <c r="G6"/>
  <c r="G13" s="1"/>
  <c r="G5"/>
  <c r="M4"/>
  <c r="M13" s="1"/>
</calcChain>
</file>

<file path=xl/sharedStrings.xml><?xml version="1.0" encoding="utf-8"?>
<sst xmlns="http://schemas.openxmlformats.org/spreadsheetml/2006/main" count="1001" uniqueCount="334">
  <si>
    <t>อำเภอ</t>
  </si>
  <si>
    <t>พื้นที่ทำการเกษตรแบ่งตามการเพาะปลูก (ไร่)</t>
  </si>
  <si>
    <t>อ้อยโรงงาน 67/68</t>
  </si>
  <si>
    <t>มันสำปะหลัง</t>
  </si>
  <si>
    <t>ปาล์มน้ำมัน</t>
  </si>
  <si>
    <t>ไม้ผล</t>
  </si>
  <si>
    <t>ไม้ยืนต้น</t>
  </si>
  <si>
    <t>พืชผัก</t>
  </si>
  <si>
    <t>ทบก.</t>
  </si>
  <si>
    <t>รต.</t>
  </si>
  <si>
    <t>เก็บเกี่ยวแล้ว</t>
  </si>
  <si>
    <t>เมืองเพชรบุรี</t>
  </si>
  <si>
    <t>เขาย้อย</t>
  </si>
  <si>
    <t>หนองหญ้าปล้อง</t>
  </si>
  <si>
    <t>ชะอำ</t>
  </si>
  <si>
    <t>ท่ายาง</t>
  </si>
  <si>
    <t>บ้านลาด</t>
  </si>
  <si>
    <t>บ้านแหลม</t>
  </si>
  <si>
    <t>แก่งกระจาน</t>
  </si>
  <si>
    <t>รวม</t>
  </si>
  <si>
    <t>รายงานการให้บริการศูนย์บริการเกษตรพิรุณราชของสำนักงานเกษตรอำเภอ</t>
  </si>
  <si>
    <t>ดำเนินการเสร็จสิ้น (เรื่อง)</t>
  </si>
  <si>
    <t>อยู่ระหว่างดำเนินการ(เรื่อง)</t>
  </si>
  <si>
    <t>เกินกำหนด(เรื่อง)</t>
  </si>
  <si>
    <t>หมายเหตุ</t>
  </si>
  <si>
    <t>จำนวนการขอรับบริการ (เรื่อง)</t>
  </si>
  <si>
    <t>ร้องเรียน/ร้องทุกข์</t>
  </si>
  <si>
    <t>ขอรับบริการ</t>
  </si>
  <si>
    <t>ศูนย์เรียนรู้การเพิ่มประสิทธิภาพการผลิตสินค้าเกษตร (ศพก.) จังหวัดเพชรบุรี</t>
  </si>
  <si>
    <t>ที่</t>
  </si>
  <si>
    <t>เกษตรกรต้นแบบ</t>
  </si>
  <si>
    <t>ที่ตั้งศูนย์</t>
  </si>
  <si>
    <t>สินค้าหลัก</t>
  </si>
  <si>
    <t>จำนวน</t>
  </si>
  <si>
    <t>หมู่ที่</t>
  </si>
  <si>
    <t>ตำบล</t>
  </si>
  <si>
    <t>ศูนย์เครือข่าย</t>
  </si>
  <si>
    <t>ข้อมูลพื้นฐานกลุ่มส่งเสริมและพัฒนาเกษตรกร ปี 2567</t>
  </si>
  <si>
    <t>สำนักงานเกษตรจังหวัดเพชรบุรี</t>
  </si>
  <si>
    <t>งาน</t>
  </si>
  <si>
    <t>วิสาหกิจชุมชน</t>
  </si>
  <si>
    <t>เครือข่ายวิสาหกิจชุมชน</t>
  </si>
  <si>
    <t>กลุ่มส่งเสริมอาชีพการเกษตร</t>
  </si>
  <si>
    <t>กลุ่มแม่บ้านเกษตรกร</t>
  </si>
  <si>
    <t>กลุ่มยุวเกษตรกร</t>
  </si>
  <si>
    <t>อาสาสมัครเกษตร</t>
  </si>
  <si>
    <t>(อกษ.) สาขา เกษตรหมู่บ้าน (กม.)</t>
  </si>
  <si>
    <t>(ราย)</t>
  </si>
  <si>
    <t>อาสาสมัครเกษตรหมู่บ้าน</t>
  </si>
  <si>
    <t>(อกม.)</t>
  </si>
  <si>
    <t>Smart Farmer</t>
  </si>
  <si>
    <t>(SF)</t>
  </si>
  <si>
    <t>Young Smart</t>
  </si>
  <si>
    <t>Farmer (YSF)</t>
  </si>
  <si>
    <t>(แห่ง)</t>
  </si>
  <si>
    <t>สมาชิก</t>
  </si>
  <si>
    <t>(กลุ่ม)</t>
  </si>
  <si>
    <t>ข้อมูลการเกษตร กลุ่มส่งเสริมและพัฒนาการผลิต</t>
  </si>
  <si>
    <t>แปลงใหญ่ (แปลง)</t>
  </si>
  <si>
    <t>ศูนย์ข้าวชุมชน (ศูนย์)</t>
  </si>
  <si>
    <t>GAP</t>
  </si>
  <si>
    <t>อินทรีย์ (Organic Thailand)</t>
  </si>
  <si>
    <t>อินทรีย์ (PGS)</t>
  </si>
  <si>
    <t>แปลงต้นแบบพืชสมุนไพร *3</t>
  </si>
  <si>
    <t>แปลงต้นแบบระบบน้ำ</t>
  </si>
  <si>
    <t>ในไร่นา*4</t>
  </si>
  <si>
    <t>ข้าว</t>
  </si>
  <si>
    <t>พืช</t>
  </si>
  <si>
    <t>ประมง</t>
  </si>
  <si>
    <t>ปศุสัตว์</t>
  </si>
  <si>
    <t>พืชอาหาร*1</t>
  </si>
  <si>
    <t>พืชอาหาร*2</t>
  </si>
  <si>
    <t>ราย</t>
  </si>
  <si>
    <t>พื้นที่ (ไร่)</t>
  </si>
  <si>
    <t>โรงเรียนเกษตรกร</t>
  </si>
  <si>
    <t>ศูนย์หลัก</t>
  </si>
  <si>
    <t>พนักงาน</t>
  </si>
  <si>
    <t>ราชการ</t>
  </si>
  <si>
    <t>รวมทั้งสิ้น</t>
  </si>
  <si>
    <t>เกษตรจังหวัด</t>
  </si>
  <si>
    <t>หัวหน้ากลุ่ม</t>
  </si>
  <si>
    <t>เกษตรอำเภอ</t>
  </si>
  <si>
    <t>เกษตรตำบล</t>
  </si>
  <si>
    <t>หัวหน้าฝ่าย</t>
  </si>
  <si>
    <t>บริหารทั่วไป</t>
  </si>
  <si>
    <t>ผู้อำนวยการเฉพาะด้าน</t>
  </si>
  <si>
    <t>นักวิชาการ</t>
  </si>
  <si>
    <t>เจ้าพนักงาน</t>
  </si>
  <si>
    <t>(วิชาการส่งเสริมการเกษตร)</t>
  </si>
  <si>
    <t>ส่งเสริมการเกษตร</t>
  </si>
  <si>
    <t>ธุรการ</t>
  </si>
  <si>
    <t>การเงิน</t>
  </si>
  <si>
    <t>และบัญชี</t>
  </si>
  <si>
    <t>จังหวัด - อำเภอ</t>
  </si>
  <si>
    <t>ชำนาญการ</t>
  </si>
  <si>
    <t xml:space="preserve">ปฏิบัติการ </t>
  </si>
  <si>
    <t xml:space="preserve">ปฏิบัติงาน </t>
  </si>
  <si>
    <t>สูง</t>
  </si>
  <si>
    <t>พิเศษ</t>
  </si>
  <si>
    <t>หรือ</t>
  </si>
  <si>
    <t>ชำนาญงาน</t>
  </si>
  <si>
    <t>จังหวัดเพชรบุรี</t>
  </si>
  <si>
    <t xml:space="preserve"> 1. อ.เมืองเพชรบุรี</t>
  </si>
  <si>
    <t>4. อ.ชะอำ</t>
  </si>
  <si>
    <t xml:space="preserve"> 8. อ.แก่งกระจาน</t>
  </si>
  <si>
    <t>รวม 8 อำเภอ</t>
  </si>
  <si>
    <t>รวมทั้งจังหวัด</t>
  </si>
  <si>
    <t>อาวุโส</t>
  </si>
  <si>
    <t>2. อ.บ้านแหลม</t>
  </si>
  <si>
    <t>3. อ.บ้านลาด</t>
  </si>
  <si>
    <t>5. อ.เขาย้อย</t>
  </si>
  <si>
    <t xml:space="preserve"> 6. อ.ท่ายาง</t>
  </si>
  <si>
    <t xml:space="preserve"> 7. อ.หนองหญ้าปล้อง</t>
  </si>
  <si>
    <t xml:space="preserve"> </t>
  </si>
  <si>
    <t>-</t>
  </si>
  <si>
    <t>โครงการพระราชดำริ</t>
  </si>
  <si>
    <t>นายสมพงษ์ หลำทอง</t>
  </si>
  <si>
    <t>หนองขนาน</t>
  </si>
  <si>
    <t>นายเครือ     จีนแส</t>
  </si>
  <si>
    <t>หนองชุมพล</t>
  </si>
  <si>
    <t>นายรัตนพงศ์ นิ่มวาด</t>
  </si>
  <si>
    <t>สับปะรด</t>
  </si>
  <si>
    <t>นางสาวทัดทอง พราหมณี</t>
  </si>
  <si>
    <t>นายาง</t>
  </si>
  <si>
    <t>นายบรรพต มามาก</t>
  </si>
  <si>
    <t>ถ้ำรงค์</t>
  </si>
  <si>
    <t>นายอ่อน       ชูทอง</t>
  </si>
  <si>
    <t>บางแก้ว</t>
  </si>
  <si>
    <t>นายคำรณ    ศรีแจ้</t>
  </si>
  <si>
    <t>พุสวรรค์</t>
  </si>
  <si>
    <t>มะนาว</t>
  </si>
  <si>
    <t>กล้วยหอมทอง</t>
  </si>
  <si>
    <t>ชมพู่เพชรสายรุ้ง</t>
  </si>
  <si>
    <t>ไม้ยืนต้น ได้แก่ มะพร้าว ปาล์มน้ำมัน ไผ่ ตาลโตนด อินทผลัม</t>
  </si>
  <si>
    <t>พืชผัก ได้แก่ คะน้า ชะอม กระเพรา พริก มะเขือ โหระพา</t>
  </si>
  <si>
    <t>ศดปช.</t>
  </si>
  <si>
    <t>ศจช.</t>
  </si>
  <si>
    <t>แปลงติดตามสถานการณ์ศัตรูพืช (แปลง)</t>
  </si>
  <si>
    <t>คลินิกพืช</t>
  </si>
  <si>
    <t>จุดสำรวจประชากรแมลงวันผลไม้</t>
  </si>
  <si>
    <t>เตือนการระบาดศัตรูพืช</t>
  </si>
  <si>
    <t xml:space="preserve"> มะพร้าว</t>
  </si>
  <si>
    <t>กล้วย</t>
  </si>
  <si>
    <t>อ้อย</t>
  </si>
  <si>
    <t>จุดให้บริการ</t>
  </si>
  <si>
    <t>หมอพืชชุมชน</t>
  </si>
  <si>
    <t>จุด</t>
  </si>
  <si>
    <t>วางกับดัก</t>
  </si>
  <si>
    <t>แนวกันชน</t>
  </si>
  <si>
    <t>ต.นาพันสาม</t>
  </si>
  <si>
    <t>ต.บางจาน</t>
  </si>
  <si>
    <t>หนอนหัวดำ/แมลงดำหนาม</t>
  </si>
  <si>
    <t>ต.ทับคาง</t>
  </si>
  <si>
    <t>ต.สระพัง</t>
  </si>
  <si>
    <t>ต.ท่าตะคร้อ</t>
  </si>
  <si>
    <t>บ้านอ่างศิลา</t>
  </si>
  <si>
    <t>ปี 67 ต.ท่าตะคร้อ (ผัก)</t>
  </si>
  <si>
    <t>ต.ชะอำ</t>
  </si>
  <si>
    <t>ต.หนองศาลา</t>
  </si>
  <si>
    <t>ปี 65 ต.ชะอำ (ข้าว)</t>
  </si>
  <si>
    <t>ต.วังไคร้</t>
  </si>
  <si>
    <t>ต.บ้านในดง</t>
  </si>
  <si>
    <t>ต.หนองกะปุ</t>
  </si>
  <si>
    <t>ต.ตำหรุ</t>
  </si>
  <si>
    <t>หนอนหัวดำ</t>
  </si>
  <si>
    <t>ต.บางแก้ว</t>
  </si>
  <si>
    <t>ต.บางครก</t>
  </si>
  <si>
    <t>ต.บางขุนไทร</t>
  </si>
  <si>
    <t>ปี 66 ต.บางครก (มะพร้าว)</t>
  </si>
  <si>
    <t>ต.แก่งกระจาน</t>
  </si>
  <si>
    <t>ต.พุสวรรค์</t>
  </si>
  <si>
    <t>จังหวัด</t>
  </si>
  <si>
    <t>ครัวเรือนเกษตรกร (ครัวเรือน)</t>
  </si>
  <si>
    <t>รายงาน รต.</t>
  </si>
  <si>
    <t>พื้นที่ทำการเกษตร อำเภอสำรวจ ณ 31 ธ.ค. 67 (ไร่)</t>
  </si>
  <si>
    <t>จำนวนครัวเรือนเกษตรกร</t>
  </si>
  <si>
    <t>จำนวนครัวเรือนทั้งหมด</t>
  </si>
  <si>
    <t>อำเภอสำรวจ ณ 31 ธ.ค. 67</t>
  </si>
  <si>
    <t>ข้าวนาปี 67/68</t>
  </si>
  <si>
    <t>จำนวนประชากรภาคการเกษตร (ราย)</t>
  </si>
  <si>
    <t>พื้นที่ทั้งหมดของอำเภอ (ไร่)</t>
  </si>
  <si>
    <t>(ทบก. และ Farmbook)</t>
  </si>
  <si>
    <t>ครัวเรือน</t>
  </si>
  <si>
    <t>ไร่</t>
  </si>
  <si>
    <t>แปลง</t>
  </si>
  <si>
    <t>อำเภอ/ตำบล</t>
  </si>
  <si>
    <t>คงเหลือ</t>
  </si>
  <si>
    <t>รอให้กรมฯ</t>
  </si>
  <si>
    <t>ยกเลิกแปลง</t>
  </si>
  <si>
    <t>ยังไม่ได้จัดชุดตรวจสอบ</t>
  </si>
  <si>
    <t>ยังไม่ได้บันทึกผลการตรวจสอบ</t>
  </si>
  <si>
    <t>อนุมัติตีกลับ</t>
  </si>
  <si>
    <t>    บางจาน</t>
  </si>
  <si>
    <t>    ธงชัย</t>
  </si>
  <si>
    <t>    หนองโสน</t>
  </si>
  <si>
    <t>    นาวุ้ง</t>
  </si>
  <si>
    <t>    สำมะโรง</t>
  </si>
  <si>
    <t>    หาดเจ้าสำราญ</t>
  </si>
  <si>
    <t>    โพไร่หวาน</t>
  </si>
  <si>
    <t>    ดอนยาง</t>
  </si>
  <si>
    <t>    หนองขนาน</t>
  </si>
  <si>
    <t>รวมเมืองเพชรบุรี</t>
  </si>
  <si>
    <t>ข้อมูล ณ วันที่ 26 ม.ค. 68</t>
  </si>
  <si>
    <t>    ชะอำ</t>
  </si>
  <si>
    <t>    หนองศาลา</t>
  </si>
  <si>
    <t>    ดอนขุนห้วย</t>
  </si>
  <si>
    <t>รวมชะอำ</t>
  </si>
  <si>
    <t>    ท่ายาง</t>
  </si>
  <si>
    <t>    ท่าคอย</t>
  </si>
  <si>
    <t>    มาบปลาเค้า</t>
  </si>
  <si>
    <t>    หนองจอก</t>
  </si>
  <si>
    <t>    บ้านในดง</t>
  </si>
  <si>
    <t>รวมท่ายาง</t>
  </si>
  <si>
    <t>    ท่าเสน</t>
  </si>
  <si>
    <t>    ห้วยข้อง</t>
  </si>
  <si>
    <t xml:space="preserve">    บ้านหาด</t>
  </si>
  <si>
    <t>รวมบ้านลาด</t>
  </si>
  <si>
    <t>    บางแก้ว</t>
  </si>
  <si>
    <t>รวมบ้านแหลม</t>
  </si>
  <si>
    <t>    วังจันทร์</t>
  </si>
  <si>
    <t>    พุสวรรค์</t>
  </si>
  <si>
    <t>รวมแก่งกระจาน</t>
  </si>
  <si>
    <t>สรุปผลการดำเนินงานการขึ้นทะเบียนและปรับปรุงทะเบียนเกษตรกรผู้ปลูกข้าวนาปี ปี 2567/68 จังหวัดเพชรบุรี</t>
  </si>
  <si>
    <t>** ขอให้อำเภอเร่งรัดการบันทึกผลการตรวจสอบสอบ (ปิดประกาศ/ประชาคม) ในระบบทะเบียนเกษตรกรโดยเร็ว เพื่อรองรับมาตรการช่วยเหลือของรัฐบาลซึ่งกรมส่งเสริมการเกษตรจะต้องส่งข้อมูลให้ ธกส.</t>
  </si>
  <si>
    <t>บันทึกข้อมูล ปี 2567/68</t>
  </si>
  <si>
    <t>การจัดชุดตรวจสอบ (ปิดประกาศ/ประชาคม)</t>
  </si>
  <si>
    <t>ข้อมูลที่ได้มีการบันทึกผลตรวจสอบ (ปิดประกาศ/ประชาคม) แล้ว</t>
  </si>
  <si>
    <t>การส่งข้อมูลโครงการสนับสนุนค่าบริหารจัดการและพัฒนาคุณภาพผลผลิต</t>
  </si>
  <si>
    <t>จัดชุด</t>
  </si>
  <si>
    <t xml:space="preserve">ผ่านการตรวจสอบ </t>
  </si>
  <si>
    <r>
      <t xml:space="preserve">เกษตรกรผู้ปลูกข้าว ปี 2567/68 </t>
    </r>
    <r>
      <rPr>
        <b/>
        <sz val="14"/>
        <color indexed="10"/>
        <rFont val="TH SarabunPSK"/>
        <family val="2"/>
      </rPr>
      <t>* นับเฉพาะแปลงที่ผ่านการตรวจสอบ *</t>
    </r>
  </si>
  <si>
    <t>ตรวจสอบแล้ว</t>
  </si>
  <si>
    <t>ส่งข้อมูลแล้ว</t>
  </si>
  <si>
    <t xml:space="preserve">เมืองเพชรบุรี </t>
  </si>
  <si>
    <t xml:space="preserve">เขาย้อย </t>
  </si>
  <si>
    <t xml:space="preserve">ชะอำ </t>
  </si>
  <si>
    <t xml:space="preserve">ท่ายาง </t>
  </si>
  <si>
    <t xml:space="preserve">บ้านลาด </t>
  </si>
  <si>
    <t xml:space="preserve">บ้านแหลม </t>
  </si>
  <si>
    <t xml:space="preserve">แก่งกระจาน </t>
  </si>
  <si>
    <t xml:space="preserve">                                                                                                                                                                                                                                                 </t>
  </si>
  <si>
    <t>(1 ต.ค. 67 - 10 ก.ย. 68)</t>
  </si>
  <si>
    <t>จำนวนครัวเรือน</t>
  </si>
  <si>
    <t>จำนวนครัวเรือนที่ได้</t>
  </si>
  <si>
    <t>คิดเป็น %</t>
  </si>
  <si>
    <t>คะแนนตัวชี้วัดที่ได้รับ</t>
  </si>
  <si>
    <t>ขาดอีก</t>
  </si>
  <si>
    <t>ขาดอีก (ครัวเรือน)</t>
  </si>
  <si>
    <t>เป้าหมาย</t>
  </si>
  <si>
    <t>ดำเนินการในปี งปม.68 แล้ว</t>
  </si>
  <si>
    <t xml:space="preserve">  </t>
  </si>
  <si>
    <t>เพชรบุรี</t>
  </si>
  <si>
    <t xml:space="preserve">                                           </t>
  </si>
  <si>
    <t>ชมพู่</t>
  </si>
  <si>
    <t>ด้วงงวง/ด้วงแรด/หนอนหัวดำ/แมลงดำหนาม/ไรมะพร้าว/โรคใบด่างฯ</t>
  </si>
  <si>
    <t>ปี 68 ต.บ้านในดง (ผัก)</t>
  </si>
  <si>
    <t>ด้วงงวง/ด้วงแรด/หนอนหัวดำ/แมลงดำหนาม</t>
  </si>
  <si>
    <t xml:space="preserve">ต.สองพี่น้อง
ต.พุสวรรค์
</t>
  </si>
  <si>
    <t>ด้วงแรด/หนอนหัวดำ/แมลงดำหนาม</t>
  </si>
  <si>
    <t>ปฏิบัติการ</t>
  </si>
  <si>
    <t>1 รษก.</t>
  </si>
  <si>
    <t>ต.ว่าง 1</t>
  </si>
  <si>
    <t>มันสำปะหลังโรงงาน 67/68</t>
  </si>
  <si>
    <t>เกลือสมุทร 67/68</t>
  </si>
  <si>
    <t>ข้อมูลที่อำเภอยืนยัน ณ ปี 67</t>
  </si>
  <si>
    <t>อัตรากำลังข้าราชการ พนักงานราชการ สำนักงานเกษตรจังหวัดเพชรบุรี</t>
  </si>
  <si>
    <r>
      <rPr>
        <b/>
        <sz val="11"/>
        <color theme="1"/>
        <rFont val="TH SarabunPSK"/>
        <family val="2"/>
      </rPr>
      <t>*1 พืชอาหาร</t>
    </r>
    <r>
      <rPr>
        <sz val="11"/>
        <color theme="1"/>
        <rFont val="TH SarabunPSK"/>
        <family val="2"/>
      </rPr>
      <t xml:space="preserve"> ได้แก่ เห็ด เห็ดนางฟ้าภูฏาน เห็ดร่างแห เห็ดถั่งเช่า เห็ดหลินจือ ผักไฮโดรโปรนิกส์ (ขึ้นฉ่าย, ผักสลัด) ตะไคร้ ผักสลัด กรีนโอ๊ค เรดโอ๊ค คอสสลัด ผักเคล ผักชี ผักบุ้ง ผักบุ้งจีน ผักปลัง ผักกาดขาว ผักกาดขาวปลี กวางตุ้ง กะหล่ำปลี คะน้า มะกรูด โมโรเฮยะ ไผ่ ไผ่หวาน หน่อไม้ฝรั่ง ต้นอ่อนทานตะวัน ถั่วงอก ข้าวโพดฝักสด ชะอม พริก ถั่วฝักยาว ถั่วพู มะเขือเทศ มะเขือเปราะ มะเขือพวง หอมแบ่ง ต้นหอม แตงกวา ฟักทอง บวบ บวบเหลี่ยม ฟัก แฟง ฟักเขียว มะระจีน 
มันเทศ ใบเตย มะลิ ถั่วลิสง ถั่วเหลืองฝักสด ชมพู่ ชมพู่เพชรสายรุ้ง มะนาว เมล่อน กล้วยน้ำว้า กล้วยเล็บมือนาง กล้วยหักมุก กล้วยหอม กล้วยหอมทอง มะพร้าวน้ำหอม อินทผลัม มะม่วงหาวมะนาวโห่ มะม่วง มะม่วงน้ำดอกไม้ มะยงชิด เสาวรส ทุเรียน ทุเรียนหมอนทอง ส้มโอ ขนุน มะพร้าว สับปะรด อ้อยคั้นน้ำ ผักคาวตอง เสลดพังพอน เพชรสังฆาต ว่านหางจระเข้ กระท่อม
</t>
    </r>
    <r>
      <rPr>
        <b/>
        <sz val="11"/>
        <color theme="1"/>
        <rFont val="TH SarabunPSK"/>
        <family val="2"/>
      </rPr>
      <t>*2 พืชอาหาร</t>
    </r>
    <r>
      <rPr>
        <sz val="11"/>
        <color theme="1"/>
        <rFont val="TH SarabunPSK"/>
        <family val="2"/>
      </rPr>
      <t xml:space="preserve"> ได้แก่ คะน้า กวางตุ้ง ผักบุ้ง กะหล่ำปลี ขึ้นฉ่าย ผักกาด ผักชี ต้นหอม ถั่วฝักยาว มะเขือเทศราชินี กรีนโอ๊ค เรดโอ๊ค บัตเตอร์เฮด กรีนคอส ฟิลเลย์ มินิคอส กล้วย มะม่วง ฝรั่ง มะนาว ส้มโอ
</t>
    </r>
    <r>
      <rPr>
        <b/>
        <sz val="11"/>
        <color theme="1"/>
        <rFont val="TH SarabunPSK"/>
        <family val="2"/>
      </rPr>
      <t>*3 แปลงต้นแบบสมุนไพร</t>
    </r>
    <r>
      <rPr>
        <sz val="11"/>
        <color theme="1"/>
        <rFont val="TH SarabunPSK"/>
        <family val="2"/>
      </rPr>
      <t xml:space="preserve"> ได้แก่  1. นางขวัญเรือน บุศภัค หมู่ที่ 8 ตำบลเขาใหญ่ อำเภอชะอำ  2. นายชัยวัฒน์ สิทธิองค์ หมู่ที่ 8 ตำบลเขาใหญ่ อำเภอชะอำ
</t>
    </r>
    <r>
      <rPr>
        <b/>
        <sz val="11"/>
        <color theme="1"/>
        <rFont val="TH SarabunPSK"/>
        <family val="2"/>
      </rPr>
      <t xml:space="preserve">*4 แปลงต้นแบบระบบน้ำในไร่นา </t>
    </r>
    <r>
      <rPr>
        <sz val="11"/>
        <color theme="1"/>
        <rFont val="TH SarabunPSK"/>
        <family val="2"/>
      </rPr>
      <t xml:space="preserve">ได้แก่   1. นายน้อง เที่ยงเทศ ต.ดอนขุนห้วย อ.ชะอำ  2. นางสาวเลียบ  พูลแก้วคำ ต.ตำหรุ อ.บ้านลาด  3. นายสมยศ  คำเพ็ง ต.มาบปลาเค้า อ.ท่ายาง   4. นายพิชัย  แย้มถนอม ต.ท่าย่าง อ.ท่ายาง
    (สปริงเกอร์)                                
</t>
    </r>
    <r>
      <rPr>
        <b/>
        <sz val="11"/>
        <color theme="1"/>
        <rFont val="TH SarabunPSK"/>
        <family val="2"/>
      </rPr>
      <t>*5 โครงการพระราชดำริ</t>
    </r>
    <r>
      <rPr>
        <sz val="11"/>
        <color theme="1"/>
        <rFont val="TH SarabunPSK"/>
        <family val="2"/>
      </rPr>
      <t xml:space="preserve"> ได้แก่  1.โครงการชั่งหัวมันตามพระราชดำริ หมู่ที่ 5ตำบลเขากระปุก อำเภอท่ายาง   2. โครงการตามพระราชประสงค์หุบกะพง ตำบลเขาใหญ่ อำเภอชะอำ 3. ศูนย์ศึกษาการพัฒนาอันเนื่องมาจากพระราชดำริ  อำเภอชะอำ
                                   4. โครงการอุทยานสิ่งแวดล้อมนานาชาติสิรินธร อำเภอชะอำ  
                                   5.  โครงการเกษตรเพื่ออาหารกลางวัน จำนวน 3 โรงเรียน ในพื้นที่ อำเภอแก่งกระจาน  ได้แก่ 1) โรงเรียนตำรวจตระเวนชายแดนบ้านโป่งลึก ต.ห้วยแม่เพรียง  
                                                                                                                                                      2) โรงเรียนตำรวจตระเวนชายแดนนเรศวรบ้านห้วยโสก ต.ป่าเด็ง  
                                                                                                                                                      3) ศูนย์การเรียนตำรวจตระเวนชายแดนอินทรีอาสา (บ้านปาเกอะญอ) ต. ป่าเด็ง                                                                                                                                                                                                                                6. มูลนิธิปิดทองหลังพระ (หน่วยงานความร่วมมือ)  7.โครงการฯ ค่ายนเรศวร                     
</t>
    </r>
    <r>
      <rPr>
        <b/>
        <sz val="11"/>
        <color theme="1"/>
        <rFont val="TH SarabunPSK"/>
        <family val="2"/>
      </rPr>
      <t/>
    </r>
  </si>
  <si>
    <t>7 กลุ่ม</t>
  </si>
  <si>
    <t>หน่วยงาน</t>
  </si>
  <si>
    <t>ข้าราชการ (ตำแหน่ง/ระดับ)</t>
  </si>
  <si>
    <t>ข้าวนาปรัง 67/68</t>
  </si>
  <si>
    <t>หมายเหตุ : เป็นข้อมูลประมาณการจะมีความชัดเจนเมื่อได้สรุปผลเป็นข้อมูลเอกภาพแล้วเท่านั้น</t>
  </si>
  <si>
    <t xml:space="preserve">ข้าวนาปี ปี 67/68 เป็นข้อมูลพื้นที่ปลูกตั้งแต่ 16 มิ.ย. 67 - 28 ก.พ. 68 (ผลผลิตเฉลี่ย 701 กิโลกรัม/ไร่ ที่ความชื้น 15% ) </t>
  </si>
  <si>
    <t xml:space="preserve">ข้าวนาปรัง ปี 67/68 เป็นข้อมูลพื้นที่ปลูกตั้งแต่ 1 มี.ค. – 15 มิ.ย. 68 </t>
  </si>
  <si>
    <t>พันธุ์ข้าวที่นิยมปลูก ได้แก่ กข 85, กข 49 และ ชัยนาท 1 ตามลำดับ</t>
  </si>
  <si>
    <t>อ้อยโรงงาน และมันสำปะหลังโรงงาน ปี 67/68 เป็นข้อมูลพื้นที่เก็บเกี่ยวตั้งแต่ 1 ต.ค. 67 - 30 ก.ย. 68</t>
  </si>
  <si>
    <t>เกลือสมุทร ปี 67/68 เป็นข้อมูลการทำนาเกลือตั้งแต่ 1 ต.ค. 67 - 31 พ.ค. 68</t>
  </si>
  <si>
    <t>ไม้ผล ได้แก่ กล้วย มะนาว มะม่วง ชมพู่เพชรสายรุ้ง กระท้อน ฝรั่ง น้อยหน่า ส้มโอ มะปราง เป็นต้น</t>
  </si>
  <si>
    <t xml:space="preserve">ต.ดอนยาง (ม.1), ต.ดอนยาง (ม.3)  ต.ต้นมะพร้าว
ต.หนองขนาน
</t>
  </si>
  <si>
    <t>ต.ทับคาง ต.หนองชุมพลเหนือ
ต.ห้วยโรง ต.หนองปลาไหล
ต.บางเค็ม</t>
  </si>
  <si>
    <t xml:space="preserve">ต.ท่าตะคร้อ ต.หนองหญ้าปล้อง ต.ยางน้ำกลัดใต้
</t>
  </si>
  <si>
    <t xml:space="preserve">ต.ชะอำ ต.เขาใหญ่
ต.ห้วยทรายเหนือ
</t>
  </si>
  <si>
    <t xml:space="preserve">ต.บ้านในดง ต.วังไคร้
ต.หนองจอก ต.ท่าไม้รวก
</t>
  </si>
  <si>
    <t xml:space="preserve">ต.ไร่โคก ต.หนองกระเจ็ด
ต.หนองกะปุ ต.บ้านลาด
</t>
  </si>
  <si>
    <t xml:space="preserve">ต.บางครก (ม.12), ต.บางครก (ม.5) ต.บางแก้ว  ต.ท่าแร้ง
</t>
  </si>
  <si>
    <t>ข้อมูลตั้งแต่ ตุลาคม 2566 - 24 เมษายน 2568</t>
  </si>
  <si>
    <t xml:space="preserve">ข้อมูล ณ วันที่ 24 เมษายน 2568 </t>
  </si>
  <si>
    <t>ข้อมูล วันที่ 24 เมษายน 2568</t>
  </si>
  <si>
    <t>ข้อมูลด้านการเกษตรจังหวัดเพชรบุรี ปี 2568 (ข้อมูล ณ วันที่ 23 เม.ย. 68)</t>
  </si>
  <si>
    <t>สับปะรดทุกชนิด</t>
  </si>
  <si>
    <t>ข้าวโพดเลี้ยงสัตว์ 68/69</t>
  </si>
  <si>
    <t>มะพร้าวทุกชนิด</t>
  </si>
  <si>
    <r>
      <t xml:space="preserve">ทบก. </t>
    </r>
    <r>
      <rPr>
        <b/>
        <sz val="11"/>
        <color rgb="FFFF0000"/>
        <rFont val="TH SarabunPSK"/>
        <family val="2"/>
      </rPr>
      <t>(ยังไม่พบข้อมูล)</t>
    </r>
  </si>
  <si>
    <t xml:space="preserve">                                                                                                                                                                                                                                                                                                                                                                                                                                                                                                                                                                                                                                                                                                                                                                                                                                                                                                                                                                                                                                                                                                                                                                                                                                                                                                                                                                                                                                                                                                                                                                                                                                                                                                                                                                                                                                                                                                                                                                                                                                                                                                                                                                                                                                                                                                                                                                                                                                                                                                                                                                                                                                                                                                                                                                                                                                                                                                                                                                                                                                                                                                                                                                                                                                                                                 </t>
  </si>
  <si>
    <t>ข้าวโพดเลี้ยงสัตว์ ปี 68/69 (รวมทุกรุ่น) เป็นข้อมูลพื้นที่ปลูกตั้งแต่ 1 มี.ค. 68 -  28 ก.พ. 69</t>
  </si>
  <si>
    <t>สับปะรดทุกชนิด (สับปะรดโรงงาน และสับปะรดบริโภคสด) มะนาว กล้วยหอมทอง ปาล์มน้ำมัน มะพร้าวทุกชนิด (มะพร้าวแก่ มะพร้าวอ่อน และมะพร้าวน้ำตาล) และชมพู่เพชรสายรุ้ง ปี 68 เป็นข้อมูลพื้นที่ปลูกตั้งแต่ 1 ม.ค. 68 - 31 ธ.ค. 68</t>
  </si>
  <si>
    <t xml:space="preserve">ขึ้นทะเบียนและปรับปรุงทะเบียนเกษตรกรตามเป้าหมาย ปีงบประมาณ 68 ณ วันที่ 23 เม.ย.68 </t>
  </si>
  <si>
    <t xml:space="preserve">วาดแปลงปี 68 เป้าหมายรอบที่ 2 </t>
  </si>
  <si>
    <t>(ยังไม่สามารถตรวจสอบผลการวาดแปลงได้ในขณะนี้)</t>
  </si>
  <si>
    <t>เป้าหมายวาดแปลง รอบที่ 2/68 (1 เม.ย. - 10 ก.ย. 68)</t>
  </si>
  <si>
    <t>ต้องวาดอีก (แปลง) จะได้คะแนน 5</t>
  </si>
  <si>
    <r>
      <t xml:space="preserve">วันที่ตัดยอดข้อมูล 23 เมษายน 2568 (เวลาเที่ยงคืน) </t>
    </r>
    <r>
      <rPr>
        <b/>
        <sz val="14"/>
        <color rgb="FFFF0000"/>
        <rFont val="TH SarabunPSK"/>
        <family val="2"/>
      </rPr>
      <t>** หมายเหตุ : ปิดระบบวันที่ 15 พ.ค. 68 ทั้งการบันทึกข้อมูลและบันทึกผลการตรวจสอบ ผ่าน/ไม่ผ่านประชาคม **</t>
    </r>
  </si>
  <si>
    <t>คงเหลือยังไม่ได้ส่งข้อมูล</t>
  </si>
  <si>
    <r>
      <t xml:space="preserve">หมายเหตุ : หนองหญ้าปล้องดำเนินการครบถ้วนแล้ว </t>
    </r>
    <r>
      <rPr>
        <b/>
        <sz val="14"/>
        <color indexed="10"/>
        <rFont val="TH SarabunPSK"/>
        <family val="2"/>
      </rPr>
      <t>ส่วนอำเภออื่นยังคงต้องดำเนินการตามตัวอักษรที่ได้ทำสีแดงไว้</t>
    </r>
  </si>
  <si>
    <t>สรุปผลการดำเนินงานการขึ้นทะเบียนและปรับปรุงทะเบียนเกษตรกรผู้ปลูกข้าวนาปรัง ปี 2567/68 จังหวัดเพชรบุรี</t>
  </si>
  <si>
    <t xml:space="preserve">วันที่ตัดยอดข้อมูล 23 เมษายน 2568 (เวลาเที่ยงคืน) </t>
  </si>
  <si>
    <t xml:space="preserve">ข้อมูลที่ได้มีการบันทึกผลตรวจสอบ </t>
  </si>
  <si>
    <t xml:space="preserve"> (ปิดประกาศ/ประชาคม) แล้ว</t>
  </si>
  <si>
    <t>สรุปผลการดำเนินงานการขึ้นทะเบียนและปรับปรุงทะเบียนเกษตรกรผู้ปลูกสับปะรดทุกชนิด  (สับปะรดโรงงาน และสับปะรดบริโภคสด)  ปี 2568</t>
  </si>
  <si>
    <t>วันที่ตัดยอดข้อมูล 23 เมษายน 2568 (เวลาเที่ยงคืน)</t>
  </si>
  <si>
    <t xml:space="preserve">บันทึก </t>
  </si>
  <si>
    <t>ข้อมูลที่ผ่าน</t>
  </si>
  <si>
    <t>ข้อมูลที่</t>
  </si>
  <si>
    <t>ร้อยละของข้อมูลที่ผ่านการตรวจสอบ</t>
  </si>
  <si>
    <t>ปี 2568</t>
  </si>
  <si>
    <t>ผ่านการตรวจสอบ</t>
  </si>
  <si>
    <t xml:space="preserve"> ยังไม่ได้จัดชุดหรือยังไม่ได้บันทึกผล</t>
  </si>
  <si>
    <t>(ปิดประกาศ/ประชาคม)</t>
  </si>
  <si>
    <t>ปี 2566/67</t>
  </si>
  <si>
    <t>(ปิดประกาศ/ประชาคม) แล้ว</t>
  </si>
  <si>
    <t>การปิดประกาศ/ประชาคม</t>
  </si>
  <si>
    <t>เปรียบเทียบกับข้อมูล</t>
  </si>
  <si>
    <t>ที่บันทึก ปี 2567/68</t>
  </si>
  <si>
    <r>
      <rPr>
        <b/>
        <sz val="14"/>
        <color indexed="8"/>
        <rFont val="TH SarabunPSK"/>
        <family val="2"/>
      </rPr>
      <t xml:space="preserve">หมายเหตุ </t>
    </r>
    <r>
      <rPr>
        <sz val="14"/>
        <color indexed="8"/>
        <rFont val="TH SarabunPSK"/>
        <family val="2"/>
      </rPr>
      <t>: เนื่องจากในขณะนี้พืชส่วนใหญ่ไม่สามารถเรียกดูรายงานที่แสดงสถานะการบันทึก/ปิดประกาศ/ประชาคม/ผ่านการตรวจสอบในรายงานหน้าเดียวได้ต้องใช้วิธีการดึงข้อมูลทีละส่วน</t>
    </r>
  </si>
  <si>
    <t>ผลรวมของแต่ละเงื่อนไขมาคำนวณ พบว่า ข้อมูลไม่ตรงกับข้อมูลที่ได้จากการคำนวณ ดังนั้น จึงขอให้อำเภอย้อนกลับไปรีเช็คการจัดชุดติดประกาศ/ประชาคมของตนเองอีกครั้งว่า</t>
  </si>
  <si>
    <t>ดำเนินการครบถ้วนหรือไม่</t>
  </si>
  <si>
    <t>สรุปผลการดำเนินงานการขึ้นทะเบียนและปรับปรุงทะเบียนเกษตรกรผู้ปลูกปาล์มน้ำมัน ปี 2568</t>
  </si>
  <si>
    <t>สรุปผลการดำเนินงานการขึ้นทะเบียนและปรับปรุงทะเบียนเกษตรกรผู้ปลูกมันสำปะหลังโรงงาน ปี 2567/68</t>
  </si>
  <si>
    <t>ปี 2567/68</t>
  </si>
  <si>
    <t>สรุปผลการดำเนินงานการขึ้นทะเบียนและปรับปรุงทะเบียนเกษตรกรผู้ปลูกอ้อยโรงงาน ปี 2567/68</t>
  </si>
  <si>
    <t>ข้อมูล ณ 24 เม.ย.2568</t>
  </si>
  <si>
    <t>หมายเหตุ : ตลาดเกษตรกร 1 แห่ง สมาชิก 23 ราย ข้อมูล ณ วันที่ 25 เมษายน 2568</t>
  </si>
  <si>
    <t xml:space="preserve"> ข้อมูล ณ วันที่ 25 เมษายน 2568</t>
  </si>
  <si>
    <r>
      <t>12</t>
    </r>
    <r>
      <rPr>
        <sz val="11"/>
        <color rgb="FFFF0000"/>
        <rFont val="TH SarabunPSK"/>
        <family val="2"/>
      </rPr>
      <t xml:space="preserve"> (ต.ว่าง 2)</t>
    </r>
  </si>
</sst>
</file>

<file path=xl/styles.xml><?xml version="1.0" encoding="utf-8"?>
<styleSheet xmlns="http://schemas.openxmlformats.org/spreadsheetml/2006/main">
  <numFmts count="6">
    <numFmt numFmtId="41" formatCode="_-* #,##0_-;\-* #,##0_-;_-* &quot;-&quot;_-;_-@_-"/>
    <numFmt numFmtId="43" formatCode="_-* #,##0.00_-;\-* #,##0.00_-;_-* &quot;-&quot;??_-;_-@_-"/>
    <numFmt numFmtId="187" formatCode="#,##0.00_ ;\-#,##0.00\ "/>
    <numFmt numFmtId="188" formatCode="0.000"/>
    <numFmt numFmtId="189" formatCode="0.0000"/>
    <numFmt numFmtId="190" formatCode="_-* #,##0_-;\-* #,##0_-;_-* &quot;-&quot;??_-;_-@_-"/>
  </numFmts>
  <fonts count="47">
    <font>
      <sz val="11"/>
      <color theme="1"/>
      <name val="Tahoma"/>
      <family val="2"/>
      <charset val="222"/>
      <scheme val="minor"/>
    </font>
    <font>
      <sz val="10"/>
      <color theme="1"/>
      <name val="Calibri"/>
      <family val="2"/>
    </font>
    <font>
      <b/>
      <sz val="11"/>
      <color rgb="FF000000"/>
      <name val="TH SarabunPSK"/>
      <family val="2"/>
    </font>
    <font>
      <b/>
      <sz val="11"/>
      <color theme="1"/>
      <name val="TH SarabunPSK"/>
      <family val="2"/>
    </font>
    <font>
      <sz val="11"/>
      <color rgb="FFFF0000"/>
      <name val="TH SarabunPSK"/>
      <family val="2"/>
    </font>
    <font>
      <b/>
      <sz val="12"/>
      <color theme="1"/>
      <name val="TH SarabunPSK"/>
      <family val="2"/>
    </font>
    <font>
      <b/>
      <sz val="12"/>
      <color rgb="FF000000"/>
      <name val="TH SarabunPSK"/>
      <family val="2"/>
    </font>
    <font>
      <b/>
      <sz val="14"/>
      <color theme="1"/>
      <name val="TH SarabunPSK"/>
      <family val="2"/>
    </font>
    <font>
      <b/>
      <sz val="14"/>
      <color rgb="FF000000"/>
      <name val="TH SarabunPSK"/>
      <family val="2"/>
    </font>
    <font>
      <sz val="14"/>
      <color theme="1"/>
      <name val="TH SarabunPSK"/>
      <family val="2"/>
    </font>
    <font>
      <sz val="11"/>
      <color theme="1"/>
      <name val="TH SarabunPSK"/>
      <family val="2"/>
    </font>
    <font>
      <b/>
      <sz val="11"/>
      <name val="TH SarabunPSK"/>
      <family val="2"/>
    </font>
    <font>
      <sz val="11"/>
      <name val="TH SarabunPSK"/>
      <family val="2"/>
    </font>
    <font>
      <sz val="11"/>
      <name val="Tahoma"/>
      <family val="2"/>
      <charset val="222"/>
      <scheme val="minor"/>
    </font>
    <font>
      <sz val="14"/>
      <name val="TH SarabunPSK"/>
      <family val="2"/>
    </font>
    <font>
      <sz val="11"/>
      <color rgb="FF000000"/>
      <name val="TH SarabunPSK"/>
      <family val="2"/>
    </font>
    <font>
      <sz val="16"/>
      <color rgb="FF1C1E21"/>
      <name val="TH SarabunPSK"/>
      <family val="2"/>
    </font>
    <font>
      <b/>
      <sz val="12"/>
      <color rgb="FF1C1E21"/>
      <name val="TH SarabunPSK"/>
      <family val="2"/>
    </font>
    <font>
      <b/>
      <sz val="10"/>
      <color rgb="FF1C1E21"/>
      <name val="TH SarabunPSK"/>
      <family val="2"/>
    </font>
    <font>
      <b/>
      <sz val="11"/>
      <color theme="1"/>
      <name val="Tahoma"/>
      <family val="2"/>
      <charset val="222"/>
      <scheme val="minor"/>
    </font>
    <font>
      <sz val="11"/>
      <color theme="1"/>
      <name val="Tahoma"/>
      <family val="2"/>
      <charset val="222"/>
      <scheme val="minor"/>
    </font>
    <font>
      <sz val="10"/>
      <name val="Arial"/>
      <family val="2"/>
    </font>
    <font>
      <b/>
      <sz val="16"/>
      <color theme="1"/>
      <name val="TH SarabunPSK"/>
      <family val="2"/>
    </font>
    <font>
      <b/>
      <sz val="14"/>
      <name val="TH SarabunPSK"/>
      <family val="2"/>
    </font>
    <font>
      <b/>
      <sz val="16"/>
      <name val="TH SarabunPSK"/>
      <family val="2"/>
    </font>
    <font>
      <sz val="16"/>
      <name val="TH SarabunPSK"/>
      <family val="2"/>
    </font>
    <font>
      <sz val="16"/>
      <color theme="1"/>
      <name val="TH SarabunPSK"/>
      <family val="2"/>
    </font>
    <font>
      <sz val="16"/>
      <color rgb="FF333333"/>
      <name val="TH SarabunPSK"/>
      <family val="2"/>
    </font>
    <font>
      <sz val="16"/>
      <color rgb="FFFF0000"/>
      <name val="TH SarabunPSK"/>
      <family val="2"/>
    </font>
    <font>
      <b/>
      <sz val="16"/>
      <color theme="9" tint="-0.499984740745262"/>
      <name val="TH SarabunPSK"/>
      <family val="2"/>
    </font>
    <font>
      <b/>
      <sz val="16"/>
      <color rgb="FF333333"/>
      <name val="TH SarabunPSK"/>
      <family val="2"/>
    </font>
    <font>
      <sz val="11"/>
      <color rgb="FF333333"/>
      <name val="Arial"/>
      <family val="2"/>
    </font>
    <font>
      <b/>
      <sz val="16"/>
      <color rgb="FFFF0000"/>
      <name val="TH SarabunPSK"/>
      <family val="2"/>
    </font>
    <font>
      <b/>
      <sz val="14"/>
      <color indexed="10"/>
      <name val="TH SarabunPSK"/>
      <family val="2"/>
    </font>
    <font>
      <sz val="14"/>
      <color rgb="FFFF0000"/>
      <name val="TH SarabunPSK"/>
      <family val="2"/>
    </font>
    <font>
      <sz val="14"/>
      <color theme="9" tint="-0.249977111117893"/>
      <name val="TH SarabunPSK"/>
      <family val="2"/>
    </font>
    <font>
      <sz val="14"/>
      <color theme="9" tint="-0.499984740745262"/>
      <name val="TH SarabunPSK"/>
      <family val="2"/>
    </font>
    <font>
      <sz val="16"/>
      <color theme="1"/>
      <name val="TH SarabunTHAI"/>
      <family val="2"/>
      <charset val="222"/>
    </font>
    <font>
      <sz val="11"/>
      <color rgb="FFFF0000"/>
      <name val="Tahoma"/>
      <family val="2"/>
      <charset val="222"/>
      <scheme val="minor"/>
    </font>
    <font>
      <sz val="14"/>
      <color rgb="FF1C1E21"/>
      <name val="TH SarabunPSK"/>
      <family val="2"/>
    </font>
    <font>
      <b/>
      <sz val="12"/>
      <color rgb="FF0000FF"/>
      <name val="TH SarabunTHAI"/>
      <family val="2"/>
    </font>
    <font>
      <sz val="11"/>
      <color theme="1"/>
      <name val="TH SarabunTHAI"/>
      <family val="2"/>
    </font>
    <font>
      <b/>
      <sz val="14"/>
      <color rgb="FFFF0000"/>
      <name val="TH SarabunPSK"/>
      <family val="2"/>
    </font>
    <font>
      <b/>
      <sz val="11"/>
      <color rgb="FFFF0000"/>
      <name val="TH SarabunPSK"/>
      <family val="2"/>
    </font>
    <font>
      <b/>
      <sz val="14"/>
      <color theme="9" tint="-0.499984740745262"/>
      <name val="TH SarabunPSK"/>
      <family val="2"/>
    </font>
    <font>
      <b/>
      <sz val="14"/>
      <color indexed="8"/>
      <name val="TH SarabunPSK"/>
      <family val="2"/>
    </font>
    <font>
      <sz val="14"/>
      <color indexed="8"/>
      <name val="TH SarabunPSK"/>
      <family val="2"/>
    </font>
  </fonts>
  <fills count="21">
    <fill>
      <patternFill patternType="none"/>
    </fill>
    <fill>
      <patternFill patternType="gray125"/>
    </fill>
    <fill>
      <patternFill patternType="solid">
        <fgColor rgb="FFFFFFFF"/>
        <bgColor indexed="64"/>
      </patternFill>
    </fill>
    <fill>
      <patternFill patternType="solid">
        <fgColor rgb="FFE2EFD9"/>
        <bgColor indexed="64"/>
      </patternFill>
    </fill>
    <fill>
      <patternFill patternType="solid">
        <fgColor rgb="FFFFF3CB"/>
        <bgColor indexed="64"/>
      </patternFill>
    </fill>
    <fill>
      <patternFill patternType="solid">
        <fgColor rgb="FFD9E2F3"/>
        <bgColor indexed="64"/>
      </patternFill>
    </fill>
    <fill>
      <patternFill patternType="solid">
        <fgColor rgb="FFC5E0B3"/>
        <bgColor indexed="64"/>
      </patternFill>
    </fill>
    <fill>
      <patternFill patternType="solid">
        <fgColor rgb="FFEAF1DD"/>
        <bgColor indexed="64"/>
      </patternFill>
    </fill>
    <fill>
      <patternFill patternType="solid">
        <fgColor rgb="FFDEEAF6"/>
        <bgColor indexed="64"/>
      </patternFill>
    </fill>
    <fill>
      <patternFill patternType="solid">
        <fgColor rgb="FFFEF2CB"/>
        <bgColor indexed="64"/>
      </patternFill>
    </fill>
    <fill>
      <patternFill patternType="solid">
        <fgColor rgb="FFFBE4D5"/>
        <bgColor indexed="64"/>
      </patternFill>
    </fill>
    <fill>
      <patternFill patternType="solid">
        <fgColor rgb="FFFCD8F8"/>
        <bgColor indexed="64"/>
      </patternFill>
    </fill>
    <fill>
      <patternFill patternType="solid">
        <fgColor rgb="FFFFCCCC"/>
        <bgColor indexed="64"/>
      </patternFill>
    </fill>
    <fill>
      <patternFill patternType="solid">
        <fgColor rgb="FFE1F5FF"/>
        <bgColor indexed="64"/>
      </patternFill>
    </fill>
    <fill>
      <patternFill patternType="solid">
        <fgColor rgb="FFFDE9D9"/>
        <bgColor indexed="64"/>
      </patternFill>
    </fill>
    <fill>
      <patternFill patternType="solid">
        <fgColor rgb="FFF2F2F2"/>
        <bgColor indexed="64"/>
      </patternFill>
    </fill>
    <fill>
      <patternFill patternType="solid">
        <fgColor rgb="FFFFFF99"/>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s>
  <borders count="9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rgb="FF000000"/>
      </bottom>
      <diagonal/>
    </border>
    <border>
      <left/>
      <right style="medium">
        <color indexed="64"/>
      </right>
      <top/>
      <bottom style="medium">
        <color rgb="FF000000"/>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CCCCCC"/>
      </right>
      <top/>
      <bottom style="medium">
        <color rgb="FF000000"/>
      </bottom>
      <diagonal/>
    </border>
    <border>
      <left/>
      <right style="medium">
        <color rgb="FF000000"/>
      </right>
      <top/>
      <bottom style="medium">
        <color rgb="FFCCCCCC"/>
      </bottom>
      <diagonal/>
    </border>
    <border>
      <left style="medium">
        <color rgb="FF000000"/>
      </left>
      <right/>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indexed="64"/>
      </top>
      <bottom/>
      <diagonal/>
    </border>
    <border>
      <left style="medium">
        <color rgb="FF000000"/>
      </left>
      <right/>
      <top style="medium">
        <color indexed="64"/>
      </top>
      <bottom/>
      <diagonal/>
    </border>
    <border>
      <left/>
      <right style="medium">
        <color rgb="FF000000"/>
      </right>
      <top style="medium">
        <color indexed="64"/>
      </top>
      <bottom/>
      <diagonal/>
    </border>
    <border>
      <left style="thick">
        <color rgb="FF000000"/>
      </left>
      <right style="thick">
        <color rgb="FF000000"/>
      </right>
      <top/>
      <bottom style="medium">
        <color rgb="FF000000"/>
      </bottom>
      <diagonal/>
    </border>
    <border>
      <left style="thick">
        <color rgb="FF000000"/>
      </left>
      <right style="thick">
        <color rgb="FF000000"/>
      </right>
      <top/>
      <bottom/>
      <diagonal/>
    </border>
    <border>
      <left/>
      <right style="thick">
        <color rgb="FF000000"/>
      </right>
      <top/>
      <bottom style="medium">
        <color rgb="FF000000"/>
      </bottom>
      <diagonal/>
    </border>
    <border>
      <left/>
      <right style="thick">
        <color rgb="FF000000"/>
      </right>
      <top/>
      <bottom/>
      <diagonal/>
    </border>
    <border>
      <left/>
      <right style="thick">
        <color rgb="FF000000"/>
      </right>
      <top/>
      <bottom style="medium">
        <color indexed="64"/>
      </bottom>
      <diagonal/>
    </border>
    <border>
      <left style="thick">
        <color rgb="FF000000"/>
      </left>
      <right style="thick">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ck">
        <color rgb="FF000000"/>
      </left>
      <right style="thick">
        <color rgb="FF000000"/>
      </right>
      <top style="thick">
        <color rgb="FF000000"/>
      </top>
      <bottom/>
      <diagonal/>
    </border>
    <border>
      <left style="thick">
        <color rgb="FF000000"/>
      </left>
      <right/>
      <top style="thick">
        <color rgb="FF000000"/>
      </top>
      <bottom style="medium">
        <color rgb="FF000000"/>
      </bottom>
      <diagonal/>
    </border>
    <border>
      <left/>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style="medium">
        <color rgb="FF000000"/>
      </right>
      <top style="medium">
        <color rgb="FF000000"/>
      </top>
      <bottom/>
      <diagonal/>
    </border>
    <border>
      <left style="thick">
        <color rgb="FF000000"/>
      </left>
      <right style="medium">
        <color rgb="FF000000"/>
      </right>
      <top/>
      <bottom style="medium">
        <color rgb="FF000000"/>
      </bottom>
      <diagonal/>
    </border>
    <border>
      <left style="medium">
        <color rgb="FF000000"/>
      </left>
      <right style="thick">
        <color rgb="FF000000"/>
      </right>
      <top style="medium">
        <color rgb="FF000000"/>
      </top>
      <bottom/>
      <diagonal/>
    </border>
    <border>
      <left style="medium">
        <color rgb="FF000000"/>
      </left>
      <right style="thick">
        <color rgb="FF000000"/>
      </right>
      <top/>
      <bottom style="medium">
        <color rgb="FF000000"/>
      </bottom>
      <diagonal/>
    </border>
    <border>
      <left style="thick">
        <color rgb="FF000000"/>
      </left>
      <right/>
      <top style="medium">
        <color rgb="FF000000"/>
      </top>
      <bottom style="medium">
        <color rgb="FF000000"/>
      </bottom>
      <diagonal/>
    </border>
    <border>
      <left/>
      <right style="thick">
        <color rgb="FF000000"/>
      </right>
      <top style="medium">
        <color rgb="FF000000"/>
      </top>
      <bottom style="medium">
        <color rgb="FF000000"/>
      </bottom>
      <diagonal/>
    </border>
    <border>
      <left/>
      <right style="medium">
        <color rgb="FF000000"/>
      </right>
      <top style="medium">
        <color rgb="FF000000"/>
      </top>
      <bottom/>
      <diagonal/>
    </border>
    <border>
      <left style="medium">
        <color rgb="FF000000"/>
      </left>
      <right/>
      <top style="medium">
        <color rgb="FF000000"/>
      </top>
      <bottom/>
      <diagonal/>
    </border>
    <border>
      <left style="medium">
        <color rgb="FF000000"/>
      </left>
      <right style="medium">
        <color rgb="FF000000"/>
      </right>
      <top/>
      <bottom style="medium">
        <color rgb="FFCCCCCC"/>
      </bottom>
      <diagonal/>
    </border>
    <border>
      <left style="medium">
        <color rgb="FF000000"/>
      </left>
      <right/>
      <top style="medium">
        <color rgb="FF000000"/>
      </top>
      <bottom style="medium">
        <color rgb="FFCCCCCC"/>
      </bottom>
      <diagonal/>
    </border>
    <border>
      <left/>
      <right style="medium">
        <color rgb="FF000000"/>
      </right>
      <top style="medium">
        <color rgb="FF000000"/>
      </top>
      <bottom style="medium">
        <color rgb="FFCCCCCC"/>
      </bottom>
      <diagonal/>
    </border>
    <border>
      <left style="medium">
        <color rgb="FF000000"/>
      </left>
      <right/>
      <top style="medium">
        <color rgb="FFCCCCCC"/>
      </top>
      <bottom style="medium">
        <color rgb="FFCCCCCC"/>
      </bottom>
      <diagonal/>
    </border>
    <border>
      <left/>
      <right style="medium">
        <color rgb="FF000000"/>
      </right>
      <top style="medium">
        <color rgb="FFCCCCCC"/>
      </top>
      <bottom style="medium">
        <color rgb="FFCCCCCC"/>
      </bottom>
      <diagonal/>
    </border>
    <border>
      <left style="medium">
        <color rgb="FF000000"/>
      </left>
      <right/>
      <top style="medium">
        <color rgb="FFCCCCCC"/>
      </top>
      <bottom style="medium">
        <color rgb="FF000000"/>
      </bottom>
      <diagonal/>
    </border>
    <border>
      <left/>
      <right style="medium">
        <color rgb="FF000000"/>
      </right>
      <top style="medium">
        <color rgb="FFCCCCCC"/>
      </top>
      <bottom style="medium">
        <color rgb="FF000000"/>
      </bottom>
      <diagonal/>
    </border>
    <border>
      <left style="medium">
        <color rgb="FF000000"/>
      </left>
      <right style="medium">
        <color indexed="64"/>
      </right>
      <top style="medium">
        <color rgb="FF000000"/>
      </top>
      <bottom style="dotted">
        <color rgb="FF000000"/>
      </bottom>
      <diagonal/>
    </border>
    <border>
      <left/>
      <right style="medium">
        <color rgb="FF000000"/>
      </right>
      <top style="medium">
        <color rgb="FF000000"/>
      </top>
      <bottom style="dotted">
        <color rgb="FF000000"/>
      </bottom>
      <diagonal/>
    </border>
    <border>
      <left style="medium">
        <color rgb="FF000000"/>
      </left>
      <right style="medium">
        <color indexed="64"/>
      </right>
      <top style="dotted">
        <color rgb="FF000000"/>
      </top>
      <bottom style="dotted">
        <color rgb="FF000000"/>
      </bottom>
      <diagonal/>
    </border>
    <border>
      <left/>
      <right style="medium">
        <color rgb="FF000000"/>
      </right>
      <top style="dotted">
        <color rgb="FF000000"/>
      </top>
      <bottom style="dotted">
        <color rgb="FF000000"/>
      </bottom>
      <diagonal/>
    </border>
    <border>
      <left/>
      <right/>
      <top style="thin">
        <color indexed="64"/>
      </top>
      <bottom/>
      <diagonal/>
    </border>
    <border>
      <left/>
      <right/>
      <top/>
      <bottom style="thick">
        <color rgb="FF000000"/>
      </bottom>
      <diagonal/>
    </border>
    <border>
      <left/>
      <right/>
      <top/>
      <bottom style="medium">
        <color rgb="FF000000"/>
      </bottom>
      <diagonal/>
    </border>
    <border>
      <left/>
      <right/>
      <top style="medium">
        <color rgb="FF000000"/>
      </top>
      <bottom/>
      <diagonal/>
    </border>
    <border>
      <left style="medium">
        <color rgb="FF000000"/>
      </left>
      <right style="medium">
        <color rgb="FF000000"/>
      </right>
      <top style="medium">
        <color indexed="64"/>
      </top>
      <bottom style="medium">
        <color indexed="64"/>
      </bottom>
      <diagonal/>
    </border>
    <border>
      <left style="medium">
        <color indexed="64"/>
      </left>
      <right/>
      <top style="medium">
        <color rgb="FF000000"/>
      </top>
      <bottom style="medium">
        <color indexed="64"/>
      </bottom>
      <diagonal/>
    </border>
    <border>
      <left/>
      <right/>
      <top style="medium">
        <color rgb="FF000000"/>
      </top>
      <bottom style="medium">
        <color indexed="64"/>
      </bottom>
      <diagonal/>
    </border>
    <border>
      <left/>
      <right style="medium">
        <color indexed="64"/>
      </right>
      <top style="medium">
        <color rgb="FF000000"/>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rgb="FFCCCCCC"/>
      </top>
      <bottom style="medium">
        <color rgb="FFCCCCCC"/>
      </bottom>
      <diagonal/>
    </border>
    <border>
      <left/>
      <right/>
      <top style="medium">
        <color rgb="FF000000"/>
      </top>
      <bottom style="medium">
        <color rgb="FFCCCCCC"/>
      </bottom>
      <diagonal/>
    </border>
    <border>
      <left style="thin">
        <color indexed="64"/>
      </left>
      <right style="medium">
        <color rgb="FF000000"/>
      </right>
      <top style="medium">
        <color rgb="FF000000"/>
      </top>
      <bottom style="medium">
        <color rgb="FF000000"/>
      </bottom>
      <diagonal/>
    </border>
    <border>
      <left style="medium">
        <color rgb="FF000000"/>
      </left>
      <right/>
      <top/>
      <bottom/>
      <diagonal/>
    </border>
    <border>
      <left style="thin">
        <color indexed="64"/>
      </left>
      <right style="medium">
        <color rgb="FF000000"/>
      </right>
      <top style="medium">
        <color rgb="FF000000"/>
      </top>
      <bottom/>
      <diagonal/>
    </border>
    <border>
      <left style="thin">
        <color indexed="64"/>
      </left>
      <right style="medium">
        <color rgb="FF000000"/>
      </right>
      <top/>
      <bottom style="medium">
        <color rgb="FF000000"/>
      </bottom>
      <diagonal/>
    </border>
    <border>
      <left style="medium">
        <color indexed="64"/>
      </left>
      <right style="medium">
        <color indexed="64"/>
      </right>
      <top style="medium">
        <color rgb="FF000000"/>
      </top>
      <bottom style="medium">
        <color indexed="64"/>
      </bottom>
      <diagonal/>
    </border>
    <border>
      <left style="medium">
        <color rgb="FF000000"/>
      </left>
      <right style="thin">
        <color indexed="64"/>
      </right>
      <top style="medium">
        <color rgb="FF000000"/>
      </top>
      <bottom/>
      <diagonal/>
    </border>
    <border>
      <left style="medium">
        <color rgb="FF000000"/>
      </left>
      <right style="thin">
        <color indexed="64"/>
      </right>
      <top/>
      <bottom/>
      <diagonal/>
    </border>
    <border>
      <left style="medium">
        <color rgb="FF000000"/>
      </left>
      <right style="thin">
        <color indexed="64"/>
      </right>
      <top style="medium">
        <color indexed="64"/>
      </top>
      <bottom style="medium">
        <color rgb="FF000000"/>
      </bottom>
      <diagonal/>
    </border>
    <border>
      <left style="thin">
        <color indexed="64"/>
      </left>
      <right/>
      <top style="medium">
        <color rgb="FF000000"/>
      </top>
      <bottom/>
      <diagonal/>
    </border>
    <border>
      <left style="thin">
        <color indexed="64"/>
      </left>
      <right/>
      <top/>
      <bottom style="medium">
        <color rgb="FF000000"/>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rgb="FF000000"/>
      </left>
      <right style="medium">
        <color rgb="FF000000"/>
      </right>
      <top style="medium">
        <color indexed="64"/>
      </top>
      <bottom style="medium">
        <color rgb="FF000000"/>
      </bottom>
      <diagonal/>
    </border>
    <border>
      <left/>
      <right style="medium">
        <color rgb="FF000000"/>
      </right>
      <top style="medium">
        <color indexed="64"/>
      </top>
      <bottom style="medium">
        <color rgb="FF000000"/>
      </bottom>
      <diagonal/>
    </border>
  </borders>
  <cellStyleXfs count="5">
    <xf numFmtId="0" fontId="0" fillId="0" borderId="0"/>
    <xf numFmtId="0" fontId="20" fillId="0" borderId="0"/>
    <xf numFmtId="0" fontId="21" fillId="0" borderId="0"/>
    <xf numFmtId="0" fontId="37" fillId="0" borderId="0"/>
    <xf numFmtId="43" fontId="37" fillId="0" borderId="0" applyFont="0" applyFill="0" applyBorder="0" applyAlignment="0" applyProtection="0"/>
  </cellStyleXfs>
  <cellXfs count="582">
    <xf numFmtId="0" fontId="0" fillId="0" borderId="0" xfId="0"/>
    <xf numFmtId="0" fontId="2" fillId="4" borderId="8" xfId="0" applyFont="1" applyFill="1" applyBorder="1" applyAlignment="1">
      <alignment horizontal="center" vertical="center" wrapText="1"/>
    </xf>
    <xf numFmtId="0" fontId="7" fillId="5" borderId="13"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7" fillId="6" borderId="16" xfId="0" applyFont="1" applyFill="1" applyBorder="1" applyAlignment="1">
      <alignment horizontal="center" vertical="center" wrapText="1"/>
    </xf>
    <xf numFmtId="0" fontId="7" fillId="7" borderId="21" xfId="0" applyFont="1" applyFill="1" applyBorder="1" applyAlignment="1">
      <alignment horizontal="center" vertical="center" wrapText="1"/>
    </xf>
    <xf numFmtId="0" fontId="7" fillId="7" borderId="13" xfId="0" applyFont="1" applyFill="1" applyBorder="1" applyAlignment="1">
      <alignment horizontal="center" vertical="center" wrapText="1"/>
    </xf>
    <xf numFmtId="0" fontId="7" fillId="7" borderId="4" xfId="0" applyFont="1" applyFill="1" applyBorder="1" applyAlignment="1">
      <alignment horizontal="center" vertical="center" wrapText="1"/>
    </xf>
    <xf numFmtId="0" fontId="9" fillId="0" borderId="16" xfId="0" applyFont="1" applyBorder="1" applyAlignment="1">
      <alignment horizontal="center" vertical="center" wrapText="1"/>
    </xf>
    <xf numFmtId="0" fontId="8" fillId="0" borderId="13" xfId="0" applyFont="1" applyBorder="1" applyAlignment="1">
      <alignment horizontal="center" vertical="center" wrapText="1"/>
    </xf>
    <xf numFmtId="0" fontId="9" fillId="0" borderId="13" xfId="0" applyFont="1" applyBorder="1" applyAlignment="1">
      <alignment vertical="center" wrapText="1"/>
    </xf>
    <xf numFmtId="0" fontId="9" fillId="0" borderId="13" xfId="0" applyFont="1" applyBorder="1" applyAlignment="1">
      <alignment horizontal="center" vertical="center" wrapText="1"/>
    </xf>
    <xf numFmtId="0" fontId="3" fillId="9" borderId="14" xfId="0" applyFont="1" applyFill="1" applyBorder="1" applyAlignment="1">
      <alignment horizontal="center" vertical="center" wrapText="1"/>
    </xf>
    <xf numFmtId="0" fontId="0" fillId="9" borderId="13" xfId="0" applyFill="1" applyBorder="1" applyAlignment="1">
      <alignment vertical="center" wrapText="1"/>
    </xf>
    <xf numFmtId="0" fontId="3" fillId="10" borderId="14" xfId="0" applyFont="1" applyFill="1" applyBorder="1" applyAlignment="1">
      <alignment horizontal="center" vertical="center" wrapText="1"/>
    </xf>
    <xf numFmtId="0" fontId="0" fillId="10" borderId="13" xfId="0" applyFill="1" applyBorder="1" applyAlignment="1">
      <alignment vertical="center" wrapText="1"/>
    </xf>
    <xf numFmtId="0" fontId="3" fillId="8" borderId="14" xfId="0" applyFont="1" applyFill="1" applyBorder="1" applyAlignment="1">
      <alignment horizontal="center" vertical="center" wrapText="1"/>
    </xf>
    <xf numFmtId="0" fontId="0" fillId="8" borderId="13" xfId="0" applyFill="1" applyBorder="1" applyAlignment="1">
      <alignment vertical="center" wrapText="1"/>
    </xf>
    <xf numFmtId="0" fontId="8" fillId="0" borderId="16" xfId="0" applyFont="1" applyBorder="1" applyAlignment="1">
      <alignment horizontal="center" vertical="center" wrapText="1"/>
    </xf>
    <xf numFmtId="0" fontId="10" fillId="8" borderId="13" xfId="0" applyFont="1" applyFill="1" applyBorder="1" applyAlignment="1">
      <alignment horizontal="center" vertical="center" wrapText="1"/>
    </xf>
    <xf numFmtId="0" fontId="10" fillId="9" borderId="13" xfId="0" applyFont="1" applyFill="1" applyBorder="1" applyAlignment="1">
      <alignment horizontal="center" vertical="center" wrapText="1"/>
    </xf>
    <xf numFmtId="0" fontId="10" fillId="10" borderId="13"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13" borderId="30" xfId="0" applyFont="1" applyFill="1" applyBorder="1" applyAlignment="1">
      <alignment horizontal="center" vertical="center" wrapText="1"/>
    </xf>
    <xf numFmtId="0" fontId="0" fillId="13" borderId="29" xfId="0" applyFill="1" applyBorder="1" applyAlignment="1">
      <alignment vertical="top" wrapText="1"/>
    </xf>
    <xf numFmtId="0" fontId="3" fillId="9" borderId="29" xfId="0" applyFont="1" applyFill="1" applyBorder="1" applyAlignment="1">
      <alignment horizontal="center" vertical="center" wrapText="1"/>
    </xf>
    <xf numFmtId="0" fontId="3" fillId="3" borderId="13" xfId="0" applyFont="1" applyFill="1" applyBorder="1" applyAlignment="1">
      <alignment horizontal="center" vertical="center" wrapText="1"/>
    </xf>
    <xf numFmtId="0" fontId="3" fillId="3" borderId="29" xfId="0" applyFont="1" applyFill="1" applyBorder="1" applyAlignment="1">
      <alignment horizontal="center" vertical="center" wrapText="1"/>
    </xf>
    <xf numFmtId="0" fontId="6" fillId="2" borderId="27" xfId="0" applyFont="1" applyFill="1" applyBorder="1" applyAlignment="1">
      <alignment horizontal="center" vertical="center" wrapText="1"/>
    </xf>
    <xf numFmtId="0" fontId="5" fillId="8" borderId="13" xfId="0" applyFont="1" applyFill="1" applyBorder="1" applyAlignment="1">
      <alignment horizontal="center" vertical="center" wrapText="1"/>
    </xf>
    <xf numFmtId="0" fontId="5" fillId="8" borderId="29" xfId="0" applyFont="1" applyFill="1" applyBorder="1" applyAlignment="1">
      <alignment horizontal="center" vertical="center" wrapText="1"/>
    </xf>
    <xf numFmtId="0" fontId="5" fillId="11" borderId="29" xfId="0" applyFont="1" applyFill="1" applyBorder="1" applyAlignment="1">
      <alignment horizontal="center" vertical="center" wrapText="1"/>
    </xf>
    <xf numFmtId="0" fontId="5" fillId="9" borderId="13"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12" borderId="29" xfId="0" applyFont="1" applyFill="1" applyBorder="1" applyAlignment="1">
      <alignment horizontal="center" vertical="center" wrapText="1"/>
    </xf>
    <xf numFmtId="0" fontId="5" fillId="13" borderId="29" xfId="0" applyFont="1" applyFill="1" applyBorder="1" applyAlignment="1">
      <alignment horizontal="center" vertical="center" wrapText="1"/>
    </xf>
    <xf numFmtId="0" fontId="5" fillId="14" borderId="29" xfId="0" applyFont="1" applyFill="1" applyBorder="1" applyAlignment="1">
      <alignment horizontal="center" vertical="center" wrapText="1"/>
    </xf>
    <xf numFmtId="0" fontId="5" fillId="14" borderId="31" xfId="0" applyFont="1" applyFill="1" applyBorder="1" applyAlignment="1">
      <alignment horizontal="center" vertical="center" wrapText="1"/>
    </xf>
    <xf numFmtId="0" fontId="6" fillId="2" borderId="32" xfId="0" applyFont="1" applyFill="1" applyBorder="1" applyAlignment="1">
      <alignment horizontal="center" vertical="center" wrapText="1"/>
    </xf>
    <xf numFmtId="0" fontId="5" fillId="8" borderId="33" xfId="0" applyFont="1" applyFill="1" applyBorder="1" applyAlignment="1">
      <alignment horizontal="center" vertical="center" wrapText="1"/>
    </xf>
    <xf numFmtId="0" fontId="5" fillId="8" borderId="34" xfId="0" applyFont="1" applyFill="1" applyBorder="1" applyAlignment="1">
      <alignment horizontal="center" vertical="center" wrapText="1"/>
    </xf>
    <xf numFmtId="0" fontId="5" fillId="11" borderId="34" xfId="0" applyFont="1" applyFill="1" applyBorder="1" applyAlignment="1">
      <alignment horizontal="center" vertical="center" wrapText="1"/>
    </xf>
    <xf numFmtId="0" fontId="5" fillId="9" borderId="33" xfId="0" applyFont="1" applyFill="1" applyBorder="1" applyAlignment="1">
      <alignment horizontal="center" vertical="center" wrapText="1"/>
    </xf>
    <xf numFmtId="0" fontId="5" fillId="3" borderId="33" xfId="0" applyFont="1" applyFill="1" applyBorder="1" applyAlignment="1">
      <alignment horizontal="center" vertical="center" wrapText="1"/>
    </xf>
    <xf numFmtId="0" fontId="5" fillId="3" borderId="34" xfId="0" applyFont="1" applyFill="1" applyBorder="1" applyAlignment="1">
      <alignment horizontal="center" vertical="center" wrapText="1"/>
    </xf>
    <xf numFmtId="0" fontId="5" fillId="12" borderId="34" xfId="0" applyFont="1" applyFill="1" applyBorder="1" applyAlignment="1">
      <alignment horizontal="center" vertical="center" wrapText="1"/>
    </xf>
    <xf numFmtId="0" fontId="5" fillId="13" borderId="34"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11" borderId="13" xfId="0" applyFont="1" applyFill="1" applyBorder="1" applyAlignment="1">
      <alignment horizontal="center" vertical="center" wrapText="1"/>
    </xf>
    <xf numFmtId="0" fontId="5" fillId="12" borderId="13"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4" borderId="13" xfId="0" applyFont="1" applyFill="1" applyBorder="1" applyAlignment="1">
      <alignment horizontal="center" vertical="center" wrapText="1"/>
    </xf>
    <xf numFmtId="0" fontId="9" fillId="2" borderId="13" xfId="0" applyFont="1" applyFill="1" applyBorder="1" applyAlignment="1">
      <alignment vertical="center" wrapText="1"/>
    </xf>
    <xf numFmtId="0" fontId="3" fillId="3" borderId="14" xfId="0" applyFont="1" applyFill="1" applyBorder="1" applyAlignment="1">
      <alignment horizontal="center" vertical="center" wrapText="1"/>
    </xf>
    <xf numFmtId="0" fontId="0" fillId="3" borderId="14" xfId="0" applyFill="1" applyBorder="1" applyAlignment="1">
      <alignment vertical="center" wrapText="1"/>
    </xf>
    <xf numFmtId="0" fontId="0" fillId="3" borderId="13" xfId="0" applyFill="1" applyBorder="1" applyAlignment="1">
      <alignment vertical="center" wrapText="1"/>
    </xf>
    <xf numFmtId="0" fontId="3" fillId="9" borderId="21" xfId="0" applyFont="1" applyFill="1" applyBorder="1" applyAlignment="1">
      <alignment horizontal="center" vertical="center" wrapText="1"/>
    </xf>
    <xf numFmtId="0" fontId="1" fillId="9" borderId="13" xfId="0" applyFont="1" applyFill="1" applyBorder="1" applyAlignment="1">
      <alignment wrapText="1"/>
    </xf>
    <xf numFmtId="0" fontId="1" fillId="9" borderId="20" xfId="0" applyFont="1" applyFill="1" applyBorder="1" applyAlignment="1">
      <alignment wrapText="1"/>
    </xf>
    <xf numFmtId="0" fontId="1" fillId="9" borderId="13" xfId="0" applyFont="1" applyFill="1" applyBorder="1" applyAlignment="1">
      <alignment vertical="center" wrapText="1"/>
    </xf>
    <xf numFmtId="0" fontId="1" fillId="9" borderId="21" xfId="0" applyFont="1" applyFill="1" applyBorder="1" applyAlignment="1">
      <alignment wrapText="1"/>
    </xf>
    <xf numFmtId="0" fontId="6" fillId="0" borderId="16" xfId="0" applyFont="1" applyBorder="1" applyAlignment="1">
      <alignment horizontal="center" vertical="center" wrapText="1"/>
    </xf>
    <xf numFmtId="0" fontId="10" fillId="9" borderId="13" xfId="0" applyFont="1" applyFill="1" applyBorder="1" applyAlignment="1">
      <alignment vertical="center" wrapText="1"/>
    </xf>
    <xf numFmtId="0" fontId="10" fillId="3" borderId="13" xfId="0" applyFont="1" applyFill="1" applyBorder="1" applyAlignment="1">
      <alignment vertical="center" wrapText="1"/>
    </xf>
    <xf numFmtId="0" fontId="10" fillId="8" borderId="13" xfId="0" applyFont="1" applyFill="1" applyBorder="1" applyAlignment="1">
      <alignment vertical="center" wrapText="1"/>
    </xf>
    <xf numFmtId="0" fontId="10" fillId="3" borderId="13" xfId="0" applyFont="1" applyFill="1" applyBorder="1" applyAlignment="1">
      <alignment horizontal="center" vertical="center" wrapText="1"/>
    </xf>
    <xf numFmtId="0" fontId="5" fillId="0" borderId="54" xfId="0" applyFont="1" applyBorder="1" applyAlignment="1">
      <alignment vertical="center" wrapText="1"/>
    </xf>
    <xf numFmtId="0" fontId="10" fillId="9" borderId="55" xfId="0" applyFont="1" applyFill="1" applyBorder="1" applyAlignment="1">
      <alignment horizontal="center" vertical="center" wrapText="1"/>
    </xf>
    <xf numFmtId="0" fontId="3" fillId="9" borderId="55" xfId="0" applyFont="1" applyFill="1" applyBorder="1" applyAlignment="1">
      <alignment horizontal="center" vertical="center" wrapText="1"/>
    </xf>
    <xf numFmtId="0" fontId="10" fillId="9" borderId="55" xfId="0" applyFont="1" applyFill="1" applyBorder="1" applyAlignment="1">
      <alignment vertical="center" wrapText="1"/>
    </xf>
    <xf numFmtId="0" fontId="10" fillId="3" borderId="55" xfId="0" applyFont="1" applyFill="1" applyBorder="1" applyAlignment="1">
      <alignment horizontal="center" vertical="center" wrapText="1"/>
    </xf>
    <xf numFmtId="0" fontId="10" fillId="8" borderId="55" xfId="0" applyFont="1" applyFill="1" applyBorder="1" applyAlignment="1">
      <alignment horizontal="center" vertical="center" wrapText="1"/>
    </xf>
    <xf numFmtId="0" fontId="6" fillId="0" borderId="56" xfId="0" applyFont="1" applyBorder="1" applyAlignment="1">
      <alignment vertical="center" wrapText="1"/>
    </xf>
    <xf numFmtId="0" fontId="3" fillId="9" borderId="57" xfId="0" applyFont="1" applyFill="1" applyBorder="1" applyAlignment="1">
      <alignment vertical="center" wrapText="1"/>
    </xf>
    <xf numFmtId="0" fontId="10" fillId="9" borderId="57" xfId="0" applyFont="1" applyFill="1" applyBorder="1" applyAlignment="1">
      <alignment vertical="center" wrapText="1"/>
    </xf>
    <xf numFmtId="0" fontId="10" fillId="9" borderId="57" xfId="0" applyFont="1" applyFill="1" applyBorder="1" applyAlignment="1">
      <alignment horizontal="center" vertical="center" wrapText="1"/>
    </xf>
    <xf numFmtId="0" fontId="10" fillId="3" borderId="57" xfId="0" applyFont="1" applyFill="1" applyBorder="1" applyAlignment="1">
      <alignment horizontal="center" vertical="center" wrapText="1"/>
    </xf>
    <xf numFmtId="0" fontId="10" fillId="8" borderId="57" xfId="0" applyFont="1" applyFill="1" applyBorder="1" applyAlignment="1">
      <alignment horizontal="center" vertical="center" wrapText="1"/>
    </xf>
    <xf numFmtId="0" fontId="4" fillId="9" borderId="57" xfId="0" applyFont="1" applyFill="1" applyBorder="1" applyAlignment="1">
      <alignment horizontal="center" vertical="center" wrapText="1"/>
    </xf>
    <xf numFmtId="0" fontId="5" fillId="14" borderId="34" xfId="0" applyFont="1" applyFill="1" applyBorder="1" applyAlignment="1">
      <alignment horizontal="center" vertical="center" wrapText="1"/>
    </xf>
    <xf numFmtId="0" fontId="1" fillId="2" borderId="59" xfId="0" applyFont="1" applyFill="1" applyBorder="1" applyAlignment="1">
      <alignment vertical="top" wrapText="1"/>
    </xf>
    <xf numFmtId="0" fontId="0" fillId="0" borderId="0" xfId="0" applyBorder="1"/>
    <xf numFmtId="0" fontId="1" fillId="2" borderId="61" xfId="0" applyFont="1" applyFill="1" applyBorder="1" applyAlignment="1">
      <alignment wrapText="1"/>
    </xf>
    <xf numFmtId="0" fontId="1" fillId="2" borderId="60" xfId="0" applyFont="1" applyFill="1" applyBorder="1" applyAlignment="1">
      <alignment wrapText="1"/>
    </xf>
    <xf numFmtId="0" fontId="9" fillId="2" borderId="13" xfId="0" applyFont="1" applyFill="1" applyBorder="1" applyAlignment="1">
      <alignment horizontal="right" vertical="center" wrapText="1"/>
    </xf>
    <xf numFmtId="0" fontId="9" fillId="0" borderId="13" xfId="0" applyFont="1" applyBorder="1" applyAlignment="1">
      <alignment horizontal="right" vertical="center" wrapText="1"/>
    </xf>
    <xf numFmtId="0" fontId="9" fillId="6" borderId="13" xfId="0" applyFont="1" applyFill="1" applyBorder="1" applyAlignment="1">
      <alignment horizontal="right" vertical="center" wrapText="1"/>
    </xf>
    <xf numFmtId="0" fontId="9" fillId="6" borderId="13" xfId="0" applyFont="1" applyFill="1" applyBorder="1" applyAlignment="1">
      <alignment vertical="center" wrapText="1"/>
    </xf>
    <xf numFmtId="0" fontId="2" fillId="3" borderId="62" xfId="0" applyFont="1" applyFill="1" applyBorder="1" applyAlignment="1">
      <alignment horizontal="center" vertical="center" wrapText="1"/>
    </xf>
    <xf numFmtId="0" fontId="2" fillId="2" borderId="8" xfId="0" applyFont="1" applyFill="1" applyBorder="1" applyAlignment="1">
      <alignment horizontal="left" vertical="center" wrapText="1"/>
    </xf>
    <xf numFmtId="3" fontId="10" fillId="2" borderId="9" xfId="0" applyNumberFormat="1" applyFont="1" applyFill="1" applyBorder="1" applyAlignment="1">
      <alignment vertical="center" wrapText="1"/>
    </xf>
    <xf numFmtId="3" fontId="10" fillId="0" borderId="9" xfId="0" applyNumberFormat="1" applyFont="1" applyBorder="1" applyAlignment="1">
      <alignment vertical="center" wrapText="1"/>
    </xf>
    <xf numFmtId="4" fontId="10" fillId="0" borderId="9" xfId="0" applyNumberFormat="1" applyFont="1" applyBorder="1" applyAlignment="1">
      <alignment vertical="center" wrapText="1"/>
    </xf>
    <xf numFmtId="0" fontId="15" fillId="0" borderId="0" xfId="0" applyFont="1"/>
    <xf numFmtId="0" fontId="17" fillId="15" borderId="14" xfId="0" applyFont="1" applyFill="1" applyBorder="1" applyAlignment="1">
      <alignment horizontal="center" vertical="top" wrapText="1"/>
    </xf>
    <xf numFmtId="0" fontId="17" fillId="15" borderId="13" xfId="0" applyFont="1" applyFill="1" applyBorder="1" applyAlignment="1">
      <alignment horizontal="center" vertical="top" wrapText="1"/>
    </xf>
    <xf numFmtId="0" fontId="16" fillId="0" borderId="0" xfId="0" applyFont="1"/>
    <xf numFmtId="0" fontId="1" fillId="9" borderId="60" xfId="0" applyFont="1" applyFill="1" applyBorder="1" applyAlignment="1">
      <alignment wrapText="1"/>
    </xf>
    <xf numFmtId="3" fontId="3" fillId="4" borderId="9" xfId="0" applyNumberFormat="1" applyFont="1" applyFill="1" applyBorder="1" applyAlignment="1">
      <alignment horizontal="center" vertical="center" wrapText="1"/>
    </xf>
    <xf numFmtId="4" fontId="3" fillId="4" borderId="9" xfId="0" applyNumberFormat="1" applyFont="1" applyFill="1" applyBorder="1" applyAlignment="1">
      <alignment horizontal="center" vertical="center" wrapText="1"/>
    </xf>
    <xf numFmtId="0" fontId="19" fillId="0" borderId="0" xfId="0" applyFont="1" applyAlignment="1">
      <alignment horizontal="center"/>
    </xf>
    <xf numFmtId="0" fontId="22" fillId="0" borderId="0" xfId="0" applyFont="1" applyAlignment="1">
      <alignment horizontal="center"/>
    </xf>
    <xf numFmtId="0" fontId="9" fillId="0" borderId="0" xfId="0" applyFont="1"/>
    <xf numFmtId="0" fontId="7" fillId="16" borderId="76" xfId="0" applyFont="1" applyFill="1" applyBorder="1" applyAlignment="1">
      <alignment horizontal="center"/>
    </xf>
    <xf numFmtId="4" fontId="7" fillId="17" borderId="76" xfId="0" applyNumberFormat="1" applyFont="1" applyFill="1" applyBorder="1" applyAlignment="1">
      <alignment horizontal="center"/>
    </xf>
    <xf numFmtId="0" fontId="7" fillId="18" borderId="76" xfId="0" applyFont="1" applyFill="1" applyBorder="1" applyAlignment="1">
      <alignment horizontal="center"/>
    </xf>
    <xf numFmtId="0" fontId="7" fillId="17" borderId="76" xfId="0" applyFont="1" applyFill="1" applyBorder="1" applyAlignment="1">
      <alignment horizontal="center"/>
    </xf>
    <xf numFmtId="0" fontId="3" fillId="9" borderId="13" xfId="0" applyFont="1" applyFill="1" applyBorder="1" applyAlignment="1">
      <alignment horizontal="center" vertical="center" wrapText="1"/>
    </xf>
    <xf numFmtId="0" fontId="17" fillId="15" borderId="16" xfId="0" applyFont="1" applyFill="1" applyBorder="1" applyAlignment="1">
      <alignment horizontal="center" vertical="top" wrapText="1"/>
    </xf>
    <xf numFmtId="0" fontId="25" fillId="0" borderId="0" xfId="0" applyFont="1" applyFill="1"/>
    <xf numFmtId="0" fontId="24" fillId="0" borderId="76" xfId="0" applyFont="1" applyFill="1" applyBorder="1" applyAlignment="1">
      <alignment horizontal="center"/>
    </xf>
    <xf numFmtId="4" fontId="24" fillId="0" borderId="76" xfId="0" applyNumberFormat="1" applyFont="1" applyFill="1" applyBorder="1" applyAlignment="1">
      <alignment horizontal="center"/>
    </xf>
    <xf numFmtId="0" fontId="25" fillId="0" borderId="0" xfId="0" applyFont="1" applyFill="1" applyAlignment="1">
      <alignment horizontal="center"/>
    </xf>
    <xf numFmtId="0" fontId="25" fillId="0" borderId="76" xfId="0" applyFont="1" applyFill="1" applyBorder="1" applyAlignment="1">
      <alignment horizontal="left" vertical="center"/>
    </xf>
    <xf numFmtId="41" fontId="25" fillId="0" borderId="76" xfId="0" applyNumberFormat="1" applyFont="1" applyFill="1" applyBorder="1" applyAlignment="1">
      <alignment horizontal="center"/>
    </xf>
    <xf numFmtId="43" fontId="25" fillId="0" borderId="76" xfId="0" applyNumberFormat="1" applyFont="1" applyFill="1" applyBorder="1" applyAlignment="1">
      <alignment horizontal="center"/>
    </xf>
    <xf numFmtId="3" fontId="25" fillId="0" borderId="76" xfId="0" applyNumberFormat="1" applyFont="1" applyFill="1" applyBorder="1" applyAlignment="1">
      <alignment horizontal="center"/>
    </xf>
    <xf numFmtId="4" fontId="25" fillId="0" borderId="76" xfId="0" applyNumberFormat="1" applyFont="1" applyFill="1" applyBorder="1" applyAlignment="1">
      <alignment horizontal="center"/>
    </xf>
    <xf numFmtId="41" fontId="25" fillId="0" borderId="76" xfId="0" applyNumberFormat="1" applyFont="1" applyFill="1" applyBorder="1"/>
    <xf numFmtId="43" fontId="25" fillId="0" borderId="76" xfId="0" applyNumberFormat="1" applyFont="1" applyFill="1" applyBorder="1"/>
    <xf numFmtId="3" fontId="25" fillId="0" borderId="76" xfId="0" applyNumberFormat="1" applyFont="1" applyFill="1" applyBorder="1"/>
    <xf numFmtId="4" fontId="25" fillId="0" borderId="76" xfId="0" applyNumberFormat="1" applyFont="1" applyFill="1" applyBorder="1"/>
    <xf numFmtId="41" fontId="25" fillId="0" borderId="76" xfId="0" applyNumberFormat="1" applyFont="1" applyFill="1" applyBorder="1" applyAlignment="1">
      <alignment vertical="center"/>
    </xf>
    <xf numFmtId="43" fontId="25" fillId="0" borderId="76" xfId="0" applyNumberFormat="1" applyFont="1" applyFill="1" applyBorder="1" applyAlignment="1">
      <alignment vertical="center"/>
    </xf>
    <xf numFmtId="3" fontId="25" fillId="0" borderId="76" xfId="0" applyNumberFormat="1" applyFont="1" applyFill="1" applyBorder="1" applyAlignment="1">
      <alignment vertical="center"/>
    </xf>
    <xf numFmtId="4" fontId="25" fillId="0" borderId="76" xfId="0" applyNumberFormat="1" applyFont="1" applyFill="1" applyBorder="1" applyAlignment="1">
      <alignment vertical="center"/>
    </xf>
    <xf numFmtId="0" fontId="24" fillId="0" borderId="76" xfId="0" applyFont="1" applyFill="1" applyBorder="1" applyAlignment="1">
      <alignment horizontal="center" vertical="center"/>
    </xf>
    <xf numFmtId="41" fontId="24" fillId="0" borderId="76" xfId="0" applyNumberFormat="1" applyFont="1" applyFill="1" applyBorder="1" applyAlignment="1">
      <alignment horizontal="center"/>
    </xf>
    <xf numFmtId="187" fontId="24" fillId="0" borderId="76" xfId="0" applyNumberFormat="1" applyFont="1" applyFill="1" applyBorder="1" applyAlignment="1">
      <alignment horizontal="center"/>
    </xf>
    <xf numFmtId="0" fontId="24" fillId="0" borderId="0" xfId="0" applyFont="1" applyFill="1" applyAlignment="1">
      <alignment horizontal="center"/>
    </xf>
    <xf numFmtId="0" fontId="26" fillId="0" borderId="0" xfId="0" applyFont="1"/>
    <xf numFmtId="0" fontId="27" fillId="2" borderId="76" xfId="0" applyFont="1" applyFill="1" applyBorder="1" applyAlignment="1">
      <alignment horizontal="left" vertical="center"/>
    </xf>
    <xf numFmtId="0" fontId="22" fillId="0" borderId="76" xfId="0" applyFont="1" applyBorder="1" applyAlignment="1">
      <alignment horizontal="center"/>
    </xf>
    <xf numFmtId="0" fontId="26" fillId="0" borderId="0" xfId="0" applyFont="1" applyAlignment="1">
      <alignment horizontal="center"/>
    </xf>
    <xf numFmtId="0" fontId="26" fillId="0" borderId="76" xfId="0" applyFont="1" applyBorder="1"/>
    <xf numFmtId="0" fontId="30" fillId="2" borderId="76" xfId="0" applyFont="1" applyFill="1" applyBorder="1" applyAlignment="1">
      <alignment horizontal="center" vertical="center"/>
    </xf>
    <xf numFmtId="41" fontId="22" fillId="0" borderId="76" xfId="0" applyNumberFormat="1" applyFont="1" applyBorder="1" applyAlignment="1">
      <alignment horizontal="center"/>
    </xf>
    <xf numFmtId="187" fontId="22" fillId="0" borderId="76" xfId="0" applyNumberFormat="1" applyFont="1" applyBorder="1" applyAlignment="1">
      <alignment horizontal="center"/>
    </xf>
    <xf numFmtId="0" fontId="22" fillId="0" borderId="0" xfId="0" applyFont="1"/>
    <xf numFmtId="0" fontId="31" fillId="2" borderId="76" xfId="0" applyFont="1" applyFill="1" applyBorder="1" applyAlignment="1">
      <alignment horizontal="left" vertical="center"/>
    </xf>
    <xf numFmtId="41" fontId="9" fillId="0" borderId="76" xfId="0" applyNumberFormat="1" applyFont="1" applyBorder="1"/>
    <xf numFmtId="187" fontId="9" fillId="0" borderId="76" xfId="0" applyNumberFormat="1" applyFont="1" applyBorder="1"/>
    <xf numFmtId="0" fontId="0" fillId="2" borderId="76" xfId="0" applyFont="1" applyFill="1" applyBorder="1" applyAlignment="1">
      <alignment horizontal="center" vertical="center"/>
    </xf>
    <xf numFmtId="0" fontId="0" fillId="0" borderId="0" xfId="0" applyAlignment="1">
      <alignment horizontal="center"/>
    </xf>
    <xf numFmtId="3" fontId="23" fillId="16" borderId="76" xfId="0" applyNumberFormat="1" applyFont="1" applyFill="1" applyBorder="1" applyAlignment="1">
      <alignment horizontal="center"/>
    </xf>
    <xf numFmtId="3" fontId="23" fillId="18" borderId="76" xfId="0" applyNumberFormat="1" applyFont="1" applyFill="1" applyBorder="1" applyAlignment="1">
      <alignment horizontal="center"/>
    </xf>
    <xf numFmtId="4" fontId="23" fillId="17" borderId="76" xfId="0" applyNumberFormat="1" applyFont="1" applyFill="1" applyBorder="1" applyAlignment="1">
      <alignment horizontal="center"/>
    </xf>
    <xf numFmtId="3" fontId="23" fillId="19" borderId="76" xfId="0" applyNumberFormat="1" applyFont="1" applyFill="1" applyBorder="1" applyAlignment="1">
      <alignment horizontal="center"/>
    </xf>
    <xf numFmtId="3" fontId="14" fillId="16" borderId="76" xfId="0" applyNumberFormat="1" applyFont="1" applyFill="1" applyBorder="1"/>
    <xf numFmtId="3" fontId="14" fillId="18" borderId="76" xfId="0" applyNumberFormat="1" applyFont="1" applyFill="1" applyBorder="1"/>
    <xf numFmtId="4" fontId="14" fillId="17" borderId="76" xfId="0" applyNumberFormat="1" applyFont="1" applyFill="1" applyBorder="1"/>
    <xf numFmtId="3" fontId="14" fillId="19" borderId="76" xfId="0" applyNumberFormat="1" applyFont="1" applyFill="1" applyBorder="1"/>
    <xf numFmtId="0" fontId="35" fillId="0" borderId="0" xfId="0" applyFont="1"/>
    <xf numFmtId="43" fontId="14" fillId="16" borderId="76" xfId="0" applyNumberFormat="1" applyFont="1" applyFill="1" applyBorder="1"/>
    <xf numFmtId="43" fontId="14" fillId="18" borderId="76" xfId="0" applyNumberFormat="1" applyFont="1" applyFill="1" applyBorder="1"/>
    <xf numFmtId="43" fontId="14" fillId="17" borderId="76" xfId="0" applyNumberFormat="1" applyFont="1" applyFill="1" applyBorder="1"/>
    <xf numFmtId="43" fontId="23" fillId="16" borderId="76" xfId="0" applyNumberFormat="1" applyFont="1" applyFill="1" applyBorder="1" applyAlignment="1">
      <alignment horizontal="right"/>
    </xf>
    <xf numFmtId="43" fontId="23" fillId="19" borderId="76" xfId="0" applyNumberFormat="1" applyFont="1" applyFill="1" applyBorder="1" applyAlignment="1">
      <alignment horizontal="right"/>
    </xf>
    <xf numFmtId="43" fontId="23" fillId="17" borderId="76" xfId="0" applyNumberFormat="1" applyFont="1" applyFill="1" applyBorder="1" applyAlignment="1">
      <alignment horizontal="right"/>
    </xf>
    <xf numFmtId="3" fontId="14" fillId="16" borderId="76" xfId="0" applyNumberFormat="1" applyFont="1" applyFill="1" applyBorder="1" applyAlignment="1">
      <alignment vertical="center"/>
    </xf>
    <xf numFmtId="3" fontId="14" fillId="18" borderId="76" xfId="0" applyNumberFormat="1" applyFont="1" applyFill="1" applyBorder="1" applyAlignment="1">
      <alignment vertical="center"/>
    </xf>
    <xf numFmtId="4" fontId="14" fillId="17" borderId="76" xfId="0" applyNumberFormat="1" applyFont="1" applyFill="1" applyBorder="1" applyAlignment="1">
      <alignment vertical="center"/>
    </xf>
    <xf numFmtId="3" fontId="14" fillId="19" borderId="76" xfId="0" applyNumberFormat="1" applyFont="1" applyFill="1" applyBorder="1" applyAlignment="1">
      <alignment vertical="center"/>
    </xf>
    <xf numFmtId="41" fontId="28" fillId="0" borderId="76" xfId="0" applyNumberFormat="1" applyFont="1" applyFill="1" applyBorder="1" applyAlignment="1">
      <alignment vertical="center"/>
    </xf>
    <xf numFmtId="43" fontId="28" fillId="0" borderId="76" xfId="0" applyNumberFormat="1" applyFont="1" applyFill="1" applyBorder="1" applyAlignment="1">
      <alignment vertical="center"/>
    </xf>
    <xf numFmtId="41" fontId="28" fillId="0" borderId="76" xfId="0" applyNumberFormat="1" applyFont="1" applyFill="1" applyBorder="1"/>
    <xf numFmtId="43" fontId="28" fillId="0" borderId="76" xfId="0" applyNumberFormat="1" applyFont="1" applyFill="1" applyBorder="1"/>
    <xf numFmtId="0" fontId="26" fillId="0" borderId="76" xfId="0" applyFont="1" applyFill="1" applyBorder="1"/>
    <xf numFmtId="4" fontId="26" fillId="0" borderId="76" xfId="0" applyNumberFormat="1" applyFont="1" applyFill="1" applyBorder="1"/>
    <xf numFmtId="41" fontId="22" fillId="0" borderId="76" xfId="0" applyNumberFormat="1" applyFont="1" applyFill="1" applyBorder="1" applyAlignment="1">
      <alignment horizontal="center"/>
    </xf>
    <xf numFmtId="187" fontId="22" fillId="0" borderId="76" xfId="0" applyNumberFormat="1" applyFont="1" applyFill="1" applyBorder="1" applyAlignment="1">
      <alignment horizontal="center"/>
    </xf>
    <xf numFmtId="41" fontId="29" fillId="0" borderId="76" xfId="0" applyNumberFormat="1" applyFont="1" applyFill="1" applyBorder="1" applyAlignment="1"/>
    <xf numFmtId="187" fontId="29" fillId="0" borderId="76" xfId="0" applyNumberFormat="1" applyFont="1" applyFill="1" applyBorder="1" applyAlignment="1"/>
    <xf numFmtId="0" fontId="10" fillId="0" borderId="0" xfId="0" applyFont="1"/>
    <xf numFmtId="3" fontId="22" fillId="0" borderId="76" xfId="0" applyNumberFormat="1" applyFont="1" applyBorder="1" applyAlignment="1">
      <alignment horizontal="center"/>
    </xf>
    <xf numFmtId="0" fontId="32" fillId="0" borderId="76" xfId="0" applyFont="1" applyBorder="1" applyAlignment="1">
      <alignment horizontal="center"/>
    </xf>
    <xf numFmtId="3" fontId="26" fillId="20" borderId="76" xfId="3" applyNumberFormat="1" applyFont="1" applyFill="1" applyBorder="1" applyAlignment="1">
      <alignment horizontal="left"/>
    </xf>
    <xf numFmtId="3" fontId="26" fillId="20" borderId="76" xfId="3" applyNumberFormat="1" applyFont="1" applyFill="1" applyBorder="1" applyAlignment="1">
      <alignment horizontal="right"/>
    </xf>
    <xf numFmtId="3" fontId="25" fillId="0" borderId="76" xfId="3" applyNumberFormat="1" applyFont="1" applyBorder="1" applyAlignment="1">
      <alignment horizontal="right"/>
    </xf>
    <xf numFmtId="3" fontId="26" fillId="0" borderId="76" xfId="0" applyNumberFormat="1" applyFont="1" applyBorder="1"/>
    <xf numFmtId="3" fontId="28" fillId="0" borderId="76" xfId="0" applyNumberFormat="1" applyFont="1" applyBorder="1"/>
    <xf numFmtId="3" fontId="26" fillId="0" borderId="0" xfId="0" applyNumberFormat="1" applyFont="1"/>
    <xf numFmtId="3" fontId="25" fillId="20" borderId="76" xfId="3" applyNumberFormat="1" applyFont="1" applyFill="1" applyBorder="1" applyAlignment="1">
      <alignment horizontal="right"/>
    </xf>
    <xf numFmtId="3" fontId="25" fillId="20" borderId="76" xfId="3" applyNumberFormat="1" applyFont="1" applyFill="1" applyBorder="1" applyAlignment="1">
      <alignment horizontal="left"/>
    </xf>
    <xf numFmtId="3" fontId="10" fillId="0" borderId="0" xfId="0" applyNumberFormat="1" applyFont="1"/>
    <xf numFmtId="3" fontId="22" fillId="20" borderId="76" xfId="4" applyNumberFormat="1" applyFont="1" applyFill="1" applyBorder="1" applyAlignment="1">
      <alignment horizontal="center"/>
    </xf>
    <xf numFmtId="3" fontId="22" fillId="0" borderId="76" xfId="0" applyNumberFormat="1" applyFont="1" applyBorder="1"/>
    <xf numFmtId="3" fontId="22" fillId="0" borderId="76" xfId="4" applyNumberFormat="1" applyFont="1" applyBorder="1" applyAlignment="1">
      <alignment horizontal="center"/>
    </xf>
    <xf numFmtId="0" fontId="4" fillId="0" borderId="0" xfId="0" applyFont="1"/>
    <xf numFmtId="0" fontId="10" fillId="18" borderId="13" xfId="0" applyFont="1" applyFill="1" applyBorder="1" applyAlignment="1">
      <alignment horizontal="center" vertical="center" wrapText="1"/>
    </xf>
    <xf numFmtId="0" fontId="1" fillId="2" borderId="0" xfId="0" applyFont="1" applyFill="1" applyAlignment="1">
      <alignment wrapText="1"/>
    </xf>
    <xf numFmtId="0" fontId="39" fillId="0" borderId="13" xfId="0" applyFont="1" applyBorder="1" applyAlignment="1">
      <alignment vertical="top" wrapText="1"/>
    </xf>
    <xf numFmtId="0" fontId="39" fillId="0" borderId="13" xfId="0" applyFont="1" applyBorder="1" applyAlignment="1">
      <alignment horizontal="center" vertical="top" wrapText="1"/>
    </xf>
    <xf numFmtId="0" fontId="0" fillId="0" borderId="0" xfId="0" applyAlignment="1">
      <alignment horizontal="left"/>
    </xf>
    <xf numFmtId="0" fontId="39" fillId="0" borderId="14" xfId="0" applyFont="1" applyBorder="1" applyAlignment="1">
      <alignment vertical="top" wrapText="1"/>
    </xf>
    <xf numFmtId="0" fontId="12" fillId="9" borderId="57" xfId="0" applyFont="1" applyFill="1" applyBorder="1" applyAlignment="1">
      <alignment horizontal="center" vertical="center" wrapText="1"/>
    </xf>
    <xf numFmtId="0" fontId="40" fillId="0" borderId="0" xfId="0" applyFont="1"/>
    <xf numFmtId="0" fontId="41" fillId="0" borderId="0" xfId="0" applyFont="1"/>
    <xf numFmtId="0" fontId="38" fillId="0" borderId="0" xfId="0" applyFont="1"/>
    <xf numFmtId="0" fontId="39" fillId="0" borderId="22" xfId="0" applyFont="1" applyBorder="1" applyAlignment="1">
      <alignment vertical="top" wrapText="1"/>
    </xf>
    <xf numFmtId="0" fontId="39" fillId="0" borderId="82" xfId="0" applyFont="1" applyBorder="1" applyAlignment="1">
      <alignment vertical="top" wrapText="1"/>
    </xf>
    <xf numFmtId="0" fontId="39" fillId="0" borderId="85" xfId="0" applyFont="1" applyBorder="1" applyAlignment="1">
      <alignment vertical="top" wrapText="1"/>
    </xf>
    <xf numFmtId="0" fontId="7" fillId="0" borderId="16" xfId="0" applyFont="1" applyBorder="1" applyAlignment="1">
      <alignment horizontal="center" vertical="center" wrapText="1"/>
    </xf>
    <xf numFmtId="0" fontId="3" fillId="8" borderId="13" xfId="0" applyFont="1" applyFill="1" applyBorder="1" applyAlignment="1">
      <alignment horizontal="center" vertical="center" wrapText="1"/>
    </xf>
    <xf numFmtId="0" fontId="3" fillId="9" borderId="13"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12" fillId="9" borderId="55" xfId="0" applyFont="1" applyFill="1" applyBorder="1" applyAlignment="1">
      <alignment horizontal="center" vertical="center" wrapText="1"/>
    </xf>
    <xf numFmtId="0" fontId="7" fillId="0" borderId="76" xfId="0" applyFont="1" applyBorder="1" applyAlignment="1">
      <alignment horizontal="center"/>
    </xf>
    <xf numFmtId="0" fontId="14" fillId="0" borderId="13" xfId="0" applyFont="1" applyBorder="1" applyAlignment="1">
      <alignment horizontal="center" vertical="center" wrapText="1"/>
    </xf>
    <xf numFmtId="0" fontId="2" fillId="3" borderId="10" xfId="0" applyFont="1" applyFill="1" applyBorder="1" applyAlignment="1">
      <alignment horizontal="center" vertical="center" wrapText="1"/>
    </xf>
    <xf numFmtId="0" fontId="22" fillId="0" borderId="0" xfId="0" applyFont="1" applyAlignment="1">
      <alignment horizontal="center"/>
    </xf>
    <xf numFmtId="3" fontId="22" fillId="0" borderId="67" xfId="0" applyNumberFormat="1" applyFont="1" applyBorder="1" applyAlignment="1">
      <alignment horizontal="center" vertical="center"/>
    </xf>
    <xf numFmtId="3" fontId="22" fillId="0" borderId="75" xfId="0" applyNumberFormat="1" applyFont="1" applyBorder="1" applyAlignment="1">
      <alignment horizontal="center" vertical="center"/>
    </xf>
    <xf numFmtId="0" fontId="7" fillId="0" borderId="71" xfId="0" applyFont="1" applyBorder="1" applyAlignment="1">
      <alignment horizontal="center"/>
    </xf>
    <xf numFmtId="0" fontId="7" fillId="0" borderId="0" xfId="0" applyFont="1" applyAlignment="1">
      <alignment horizontal="center"/>
    </xf>
    <xf numFmtId="0" fontId="7" fillId="0" borderId="72" xfId="0" applyFont="1" applyBorder="1" applyAlignment="1">
      <alignment horizontal="center"/>
    </xf>
    <xf numFmtId="0" fontId="7" fillId="0" borderId="71" xfId="0" applyFont="1" applyBorder="1" applyAlignment="1">
      <alignment horizontal="center" vertical="center"/>
    </xf>
    <xf numFmtId="0" fontId="7" fillId="0" borderId="72" xfId="0" applyFont="1" applyBorder="1" applyAlignment="1">
      <alignment horizontal="center" vertical="center"/>
    </xf>
    <xf numFmtId="188" fontId="5" fillId="9" borderId="29" xfId="0" applyNumberFormat="1" applyFont="1" applyFill="1" applyBorder="1" applyAlignment="1">
      <alignment horizontal="center" vertical="center" wrapText="1"/>
    </xf>
    <xf numFmtId="188" fontId="5" fillId="9" borderId="34" xfId="0" applyNumberFormat="1" applyFont="1" applyFill="1" applyBorder="1" applyAlignment="1">
      <alignment horizontal="center" vertical="center" wrapText="1"/>
    </xf>
    <xf numFmtId="188" fontId="5" fillId="9" borderId="13" xfId="0" applyNumberFormat="1" applyFont="1" applyFill="1" applyBorder="1" applyAlignment="1">
      <alignment horizontal="center" vertical="center" wrapText="1"/>
    </xf>
    <xf numFmtId="188" fontId="5" fillId="3" borderId="29" xfId="0" applyNumberFormat="1" applyFont="1" applyFill="1" applyBorder="1" applyAlignment="1">
      <alignment horizontal="center" vertical="center" wrapText="1"/>
    </xf>
    <xf numFmtId="189" fontId="5" fillId="3" borderId="13" xfId="0" applyNumberFormat="1" applyFont="1" applyFill="1" applyBorder="1" applyAlignment="1">
      <alignment horizontal="center" vertical="center" wrapText="1"/>
    </xf>
    <xf numFmtId="0" fontId="2" fillId="3" borderId="86" xfId="0" applyFont="1" applyFill="1" applyBorder="1" applyAlignment="1">
      <alignment horizontal="center" vertical="center" wrapText="1"/>
    </xf>
    <xf numFmtId="3" fontId="42" fillId="16" borderId="76" xfId="0" applyNumberFormat="1" applyFont="1" applyFill="1" applyBorder="1" applyAlignment="1">
      <alignment horizontal="center"/>
    </xf>
    <xf numFmtId="3" fontId="42" fillId="18" borderId="76" xfId="0" applyNumberFormat="1" applyFont="1" applyFill="1" applyBorder="1" applyAlignment="1">
      <alignment horizontal="center"/>
    </xf>
    <xf numFmtId="43" fontId="23" fillId="16" borderId="76" xfId="0" applyNumberFormat="1" applyFont="1" applyFill="1" applyBorder="1" applyAlignment="1">
      <alignment horizontal="center"/>
    </xf>
    <xf numFmtId="43" fontId="23" fillId="19" borderId="76" xfId="0" applyNumberFormat="1" applyFont="1" applyFill="1" applyBorder="1" applyAlignment="1">
      <alignment horizontal="center"/>
    </xf>
    <xf numFmtId="43" fontId="23" fillId="17" borderId="76" xfId="0" applyNumberFormat="1" applyFont="1" applyFill="1" applyBorder="1" applyAlignment="1">
      <alignment horizontal="center"/>
    </xf>
    <xf numFmtId="0" fontId="39" fillId="0" borderId="89" xfId="0" applyFont="1" applyBorder="1" applyAlignment="1">
      <alignment vertical="top" wrapText="1"/>
    </xf>
    <xf numFmtId="0" fontId="39" fillId="0" borderId="94" xfId="0" applyFont="1" applyBorder="1" applyAlignment="1">
      <alignment vertical="top" wrapText="1"/>
    </xf>
    <xf numFmtId="0" fontId="39" fillId="0" borderId="95" xfId="0" applyFont="1" applyBorder="1" applyAlignment="1">
      <alignment vertical="top" wrapText="1"/>
    </xf>
    <xf numFmtId="0" fontId="39" fillId="0" borderId="95" xfId="0" applyFont="1" applyBorder="1" applyAlignment="1">
      <alignment horizontal="center" vertical="top" wrapText="1"/>
    </xf>
    <xf numFmtId="0" fontId="3" fillId="9" borderId="13" xfId="0" applyFont="1" applyFill="1" applyBorder="1" applyAlignment="1">
      <alignment horizontal="center" vertical="center" wrapText="1"/>
    </xf>
    <xf numFmtId="0" fontId="3" fillId="0" borderId="16" xfId="0" applyFont="1" applyBorder="1" applyAlignment="1">
      <alignment horizontal="center" vertical="center" wrapText="1"/>
    </xf>
    <xf numFmtId="3" fontId="12" fillId="0" borderId="9" xfId="0" applyNumberFormat="1" applyFont="1" applyBorder="1" applyAlignment="1">
      <alignment vertical="center" wrapText="1"/>
    </xf>
    <xf numFmtId="4" fontId="12" fillId="0" borderId="9" xfId="0" applyNumberFormat="1" applyFont="1" applyBorder="1" applyAlignment="1">
      <alignment vertical="center" wrapText="1"/>
    </xf>
    <xf numFmtId="3" fontId="4" fillId="0" borderId="9" xfId="0" applyNumberFormat="1" applyFont="1" applyBorder="1" applyAlignment="1">
      <alignment vertical="center" wrapText="1"/>
    </xf>
    <xf numFmtId="3" fontId="11" fillId="4" borderId="9" xfId="0" applyNumberFormat="1" applyFont="1" applyFill="1" applyBorder="1" applyAlignment="1">
      <alignment horizontal="center" vertical="center" wrapText="1"/>
    </xf>
    <xf numFmtId="3" fontId="43" fillId="4" borderId="9" xfId="0" applyNumberFormat="1" applyFont="1" applyFill="1" applyBorder="1" applyAlignment="1">
      <alignment horizontal="center" vertical="center" wrapText="1"/>
    </xf>
    <xf numFmtId="0" fontId="22" fillId="0" borderId="0" xfId="0" applyFont="1" applyBorder="1" applyAlignment="1">
      <alignment horizontal="center"/>
    </xf>
    <xf numFmtId="4" fontId="26" fillId="0" borderId="76" xfId="0" applyNumberFormat="1" applyFont="1" applyBorder="1"/>
    <xf numFmtId="3" fontId="22" fillId="0" borderId="76" xfId="3" applyNumberFormat="1" applyFont="1" applyBorder="1" applyAlignment="1">
      <alignment horizontal="center"/>
    </xf>
    <xf numFmtId="4" fontId="22" fillId="0" borderId="76" xfId="0" applyNumberFormat="1" applyFont="1" applyBorder="1"/>
    <xf numFmtId="0" fontId="10" fillId="0" borderId="0" xfId="0" applyFont="1" applyFill="1" applyBorder="1"/>
    <xf numFmtId="0" fontId="42" fillId="0" borderId="0" xfId="0" applyFont="1" applyBorder="1" applyAlignment="1">
      <alignment horizontal="center" vertical="center" wrapText="1"/>
    </xf>
    <xf numFmtId="0" fontId="22" fillId="0" borderId="0" xfId="0" applyFont="1" applyFill="1" applyBorder="1" applyAlignment="1">
      <alignment horizontal="center" vertical="center"/>
    </xf>
    <xf numFmtId="0" fontId="10" fillId="0" borderId="0" xfId="0" applyFont="1" applyFill="1" applyBorder="1" applyAlignment="1">
      <alignment vertical="center"/>
    </xf>
    <xf numFmtId="0" fontId="32" fillId="0" borderId="0" xfId="0" applyFont="1" applyFill="1" applyBorder="1" applyAlignment="1">
      <alignment horizontal="center" vertical="center"/>
    </xf>
    <xf numFmtId="0" fontId="32" fillId="0" borderId="0" xfId="0" applyFont="1" applyFill="1" applyBorder="1" applyAlignment="1">
      <alignment horizontal="center" vertical="center" wrapText="1"/>
    </xf>
    <xf numFmtId="3" fontId="42" fillId="0" borderId="0" xfId="0" applyNumberFormat="1" applyFont="1" applyBorder="1" applyAlignment="1">
      <alignment horizontal="center" vertical="center" wrapText="1"/>
    </xf>
    <xf numFmtId="3" fontId="25" fillId="0" borderId="71" xfId="3" applyNumberFormat="1" applyFont="1" applyFill="1" applyBorder="1" applyAlignment="1">
      <alignment horizontal="right"/>
    </xf>
    <xf numFmtId="4" fontId="26" fillId="0" borderId="0" xfId="0" applyNumberFormat="1" applyFont="1" applyFill="1" applyBorder="1"/>
    <xf numFmtId="3" fontId="26" fillId="0" borderId="0" xfId="0" applyNumberFormat="1" applyFont="1" applyFill="1" applyBorder="1"/>
    <xf numFmtId="0" fontId="28" fillId="0" borderId="0" xfId="0" applyFont="1" applyFill="1" applyBorder="1" applyAlignment="1">
      <alignment horizontal="center"/>
    </xf>
    <xf numFmtId="0" fontId="26" fillId="0" borderId="0" xfId="0" applyFont="1" applyFill="1" applyBorder="1"/>
    <xf numFmtId="0" fontId="28" fillId="0" borderId="0" xfId="0" applyFont="1" applyFill="1" applyBorder="1"/>
    <xf numFmtId="3" fontId="28" fillId="0" borderId="79" xfId="0" applyNumberFormat="1" applyFont="1" applyBorder="1"/>
    <xf numFmtId="3" fontId="22" fillId="0" borderId="71" xfId="3" applyNumberFormat="1" applyFont="1" applyFill="1" applyBorder="1" applyAlignment="1">
      <alignment horizontal="center"/>
    </xf>
    <xf numFmtId="4" fontId="22" fillId="0" borderId="0" xfId="0" applyNumberFormat="1" applyFont="1" applyFill="1" applyBorder="1" applyAlignment="1">
      <alignment horizontal="center"/>
    </xf>
    <xf numFmtId="3" fontId="22" fillId="0" borderId="0" xfId="0" applyNumberFormat="1" applyFont="1" applyFill="1" applyBorder="1" applyAlignment="1">
      <alignment horizontal="center"/>
    </xf>
    <xf numFmtId="0" fontId="3" fillId="0" borderId="0" xfId="0" applyFont="1" applyFill="1" applyBorder="1" applyAlignment="1">
      <alignment horizontal="center"/>
    </xf>
    <xf numFmtId="0" fontId="32" fillId="0" borderId="0" xfId="0" applyFont="1" applyFill="1" applyBorder="1" applyAlignment="1">
      <alignment horizontal="center"/>
    </xf>
    <xf numFmtId="0" fontId="22" fillId="0" borderId="0" xfId="0" applyFont="1" applyFill="1" applyBorder="1" applyAlignment="1">
      <alignment horizontal="center"/>
    </xf>
    <xf numFmtId="0" fontId="7" fillId="0" borderId="0" xfId="0" applyFont="1" applyBorder="1" applyAlignment="1">
      <alignment horizontal="center" vertical="center"/>
    </xf>
    <xf numFmtId="0" fontId="23" fillId="16" borderId="76" xfId="0" applyFont="1" applyFill="1" applyBorder="1" applyAlignment="1">
      <alignment horizontal="center"/>
    </xf>
    <xf numFmtId="0" fontId="23" fillId="18" borderId="76" xfId="0" applyFont="1" applyFill="1" applyBorder="1" applyAlignment="1">
      <alignment horizontal="center"/>
    </xf>
    <xf numFmtId="0" fontId="23" fillId="17" borderId="76" xfId="0" applyFont="1" applyFill="1" applyBorder="1" applyAlignment="1">
      <alignment horizontal="center"/>
    </xf>
    <xf numFmtId="0" fontId="42" fillId="16" borderId="76" xfId="0" applyFont="1" applyFill="1" applyBorder="1" applyAlignment="1">
      <alignment horizontal="center"/>
    </xf>
    <xf numFmtId="0" fontId="42" fillId="18" borderId="76" xfId="0" applyFont="1" applyFill="1" applyBorder="1" applyAlignment="1">
      <alignment horizontal="center"/>
    </xf>
    <xf numFmtId="0" fontId="42" fillId="17" borderId="76" xfId="0" applyFont="1" applyFill="1" applyBorder="1" applyAlignment="1">
      <alignment horizontal="center"/>
    </xf>
    <xf numFmtId="0" fontId="23" fillId="19" borderId="76" xfId="0" applyFont="1" applyFill="1" applyBorder="1" applyAlignment="1">
      <alignment horizontal="center"/>
    </xf>
    <xf numFmtId="0" fontId="7" fillId="0" borderId="76" xfId="0" applyFont="1" applyFill="1" applyBorder="1" applyAlignment="1">
      <alignment horizontal="center"/>
    </xf>
    <xf numFmtId="41" fontId="42" fillId="16" borderId="76" xfId="0" applyNumberFormat="1" applyFont="1" applyFill="1" applyBorder="1" applyAlignment="1">
      <alignment horizontal="center"/>
    </xf>
    <xf numFmtId="41" fontId="42" fillId="18" borderId="76" xfId="0" applyNumberFormat="1" applyFont="1" applyFill="1" applyBorder="1" applyAlignment="1">
      <alignment horizontal="center"/>
    </xf>
    <xf numFmtId="43" fontId="42" fillId="17" borderId="76" xfId="0" applyNumberFormat="1" applyFont="1" applyFill="1" applyBorder="1" applyAlignment="1">
      <alignment horizontal="center"/>
    </xf>
    <xf numFmtId="4" fontId="42" fillId="17" borderId="76" xfId="0" applyNumberFormat="1" applyFont="1" applyFill="1" applyBorder="1" applyAlignment="1">
      <alignment horizontal="center"/>
    </xf>
    <xf numFmtId="0" fontId="14" fillId="0" borderId="76" xfId="0" applyFont="1" applyBorder="1"/>
    <xf numFmtId="41" fontId="34" fillId="16" borderId="76" xfId="0" applyNumberFormat="1" applyFont="1" applyFill="1" applyBorder="1"/>
    <xf numFmtId="41" fontId="34" fillId="18" borderId="76" xfId="0" applyNumberFormat="1" applyFont="1" applyFill="1" applyBorder="1"/>
    <xf numFmtId="43" fontId="34" fillId="17" borderId="76" xfId="0" applyNumberFormat="1" applyFont="1" applyFill="1" applyBorder="1"/>
    <xf numFmtId="0" fontId="34" fillId="0" borderId="0" xfId="0" applyFont="1"/>
    <xf numFmtId="43" fontId="34" fillId="18" borderId="76" xfId="0" applyNumberFormat="1" applyFont="1" applyFill="1" applyBorder="1" applyAlignment="1"/>
    <xf numFmtId="0" fontId="14" fillId="0" borderId="76" xfId="0" applyFont="1" applyBorder="1" applyAlignment="1">
      <alignment vertical="center"/>
    </xf>
    <xf numFmtId="41" fontId="34" fillId="16" borderId="76" xfId="0" applyNumberFormat="1" applyFont="1" applyFill="1" applyBorder="1" applyAlignment="1">
      <alignment vertical="center"/>
    </xf>
    <xf numFmtId="41" fontId="34" fillId="18" borderId="76" xfId="0" applyNumberFormat="1" applyFont="1" applyFill="1" applyBorder="1" applyAlignment="1">
      <alignment vertical="center"/>
    </xf>
    <xf numFmtId="43" fontId="34" fillId="17" borderId="76" xfId="0" applyNumberFormat="1" applyFont="1" applyFill="1" applyBorder="1" applyAlignment="1">
      <alignment vertical="center"/>
    </xf>
    <xf numFmtId="0" fontId="34" fillId="0" borderId="0" xfId="0" applyFont="1" applyAlignment="1">
      <alignment vertical="center"/>
    </xf>
    <xf numFmtId="41" fontId="34" fillId="17" borderId="76" xfId="0" applyNumberFormat="1" applyFont="1" applyFill="1" applyBorder="1"/>
    <xf numFmtId="41" fontId="36" fillId="16" borderId="76" xfId="0" applyNumberFormat="1" applyFont="1" applyFill="1" applyBorder="1"/>
    <xf numFmtId="41" fontId="36" fillId="18" borderId="76" xfId="0" applyNumberFormat="1" applyFont="1" applyFill="1" applyBorder="1"/>
    <xf numFmtId="43" fontId="36" fillId="17" borderId="76" xfId="0" applyNumberFormat="1" applyFont="1" applyFill="1" applyBorder="1"/>
    <xf numFmtId="41" fontId="36" fillId="17" borderId="76" xfId="0" applyNumberFormat="1" applyFont="1" applyFill="1" applyBorder="1"/>
    <xf numFmtId="0" fontId="36" fillId="0" borderId="0" xfId="0" applyFont="1"/>
    <xf numFmtId="0" fontId="44" fillId="0" borderId="0" xfId="0" applyFont="1"/>
    <xf numFmtId="0" fontId="9" fillId="0" borderId="71" xfId="0" applyFont="1" applyBorder="1"/>
    <xf numFmtId="3" fontId="23" fillId="16" borderId="79" xfId="0" applyNumberFormat="1" applyFont="1" applyFill="1" applyBorder="1" applyAlignment="1">
      <alignment horizontal="center"/>
    </xf>
    <xf numFmtId="4" fontId="9" fillId="17" borderId="76" xfId="0" applyNumberFormat="1" applyFont="1" applyFill="1" applyBorder="1" applyAlignment="1">
      <alignment vertical="center" wrapText="1"/>
    </xf>
    <xf numFmtId="3" fontId="14" fillId="16" borderId="79" xfId="0" applyNumberFormat="1" applyFont="1" applyFill="1" applyBorder="1"/>
    <xf numFmtId="3" fontId="14" fillId="16" borderId="79" xfId="0" applyNumberFormat="1" applyFont="1" applyFill="1" applyBorder="1" applyAlignment="1">
      <alignment vertical="center"/>
    </xf>
    <xf numFmtId="0" fontId="7" fillId="0" borderId="73" xfId="0" applyFont="1" applyBorder="1" applyAlignment="1">
      <alignment horizontal="center"/>
    </xf>
    <xf numFmtId="0" fontId="7" fillId="0" borderId="74" xfId="0" applyFont="1" applyBorder="1" applyAlignment="1">
      <alignment horizontal="center"/>
    </xf>
    <xf numFmtId="0" fontId="9" fillId="0" borderId="66" xfId="0" applyFont="1" applyBorder="1"/>
    <xf numFmtId="0" fontId="9" fillId="0" borderId="74" xfId="0" applyFont="1" applyBorder="1"/>
    <xf numFmtId="4" fontId="7" fillId="0" borderId="76" xfId="0" applyNumberFormat="1" applyFont="1" applyBorder="1" applyAlignment="1">
      <alignment horizontal="center"/>
    </xf>
    <xf numFmtId="3" fontId="7" fillId="16" borderId="76" xfId="0" applyNumberFormat="1" applyFont="1" applyFill="1" applyBorder="1" applyAlignment="1">
      <alignment horizontal="center"/>
    </xf>
    <xf numFmtId="3" fontId="7" fillId="0" borderId="76" xfId="0" applyNumberFormat="1" applyFont="1" applyBorder="1" applyAlignment="1">
      <alignment horizontal="center"/>
    </xf>
    <xf numFmtId="43" fontId="7" fillId="0" borderId="76" xfId="0" applyNumberFormat="1" applyFont="1" applyBorder="1" applyAlignment="1">
      <alignment horizontal="center"/>
    </xf>
    <xf numFmtId="0" fontId="9" fillId="0" borderId="76" xfId="0" applyFont="1" applyBorder="1"/>
    <xf numFmtId="3" fontId="9" fillId="16" borderId="76" xfId="0" applyNumberFormat="1" applyFont="1" applyFill="1" applyBorder="1"/>
    <xf numFmtId="4" fontId="9" fillId="17" borderId="76" xfId="0" applyNumberFormat="1" applyFont="1" applyFill="1" applyBorder="1"/>
    <xf numFmtId="3" fontId="9" fillId="0" borderId="76" xfId="0" applyNumberFormat="1" applyFont="1" applyBorder="1"/>
    <xf numFmtId="190" fontId="9" fillId="0" borderId="76" xfId="0" applyNumberFormat="1" applyFont="1" applyBorder="1" applyAlignment="1">
      <alignment horizontal="right"/>
    </xf>
    <xf numFmtId="43" fontId="9" fillId="0" borderId="76" xfId="0" applyNumberFormat="1" applyFont="1" applyBorder="1" applyAlignment="1">
      <alignment horizontal="right"/>
    </xf>
    <xf numFmtId="3" fontId="9" fillId="0" borderId="76" xfId="0" applyNumberFormat="1" applyFont="1" applyBorder="1" applyAlignment="1">
      <alignment horizontal="right"/>
    </xf>
    <xf numFmtId="3" fontId="7" fillId="17" borderId="76" xfId="0" applyNumberFormat="1" applyFont="1" applyFill="1" applyBorder="1" applyAlignment="1">
      <alignment horizontal="right"/>
    </xf>
    <xf numFmtId="3" fontId="9" fillId="16" borderId="76" xfId="0" applyNumberFormat="1" applyFont="1" applyFill="1" applyBorder="1" applyAlignment="1">
      <alignment horizontal="right"/>
    </xf>
    <xf numFmtId="3" fontId="7" fillId="18" borderId="76" xfId="0" applyNumberFormat="1" applyFont="1" applyFill="1" applyBorder="1" applyAlignment="1">
      <alignment horizontal="right"/>
    </xf>
    <xf numFmtId="0" fontId="9" fillId="0" borderId="76" xfId="0" applyFont="1" applyBorder="1" applyAlignment="1">
      <alignment horizontal="left"/>
    </xf>
    <xf numFmtId="3" fontId="7" fillId="16" borderId="76" xfId="0" applyNumberFormat="1" applyFont="1" applyFill="1" applyBorder="1" applyAlignment="1">
      <alignment horizontal="right"/>
    </xf>
    <xf numFmtId="4" fontId="7" fillId="17" borderId="76" xfId="0" applyNumberFormat="1" applyFont="1" applyFill="1" applyBorder="1" applyAlignment="1">
      <alignment horizontal="right"/>
    </xf>
    <xf numFmtId="0" fontId="7" fillId="0" borderId="0" xfId="0" applyFont="1"/>
    <xf numFmtId="4" fontId="9" fillId="0" borderId="76" xfId="0" applyNumberFormat="1" applyFont="1" applyBorder="1"/>
    <xf numFmtId="4" fontId="9" fillId="0" borderId="76" xfId="0" applyNumberFormat="1" applyFont="1" applyBorder="1" applyAlignment="1">
      <alignment horizontal="right"/>
    </xf>
    <xf numFmtId="43" fontId="9" fillId="0" borderId="76" xfId="0" applyNumberFormat="1" applyFont="1" applyBorder="1"/>
    <xf numFmtId="3" fontId="7" fillId="18" borderId="76" xfId="0" applyNumberFormat="1" applyFont="1" applyFill="1" applyBorder="1" applyAlignment="1">
      <alignment horizontal="center"/>
    </xf>
    <xf numFmtId="3" fontId="7" fillId="17" borderId="76" xfId="0" applyNumberFormat="1" applyFont="1" applyFill="1" applyBorder="1" applyAlignment="1">
      <alignment horizontal="center"/>
    </xf>
    <xf numFmtId="4" fontId="9" fillId="16" borderId="76" xfId="0" applyNumberFormat="1" applyFont="1" applyFill="1" applyBorder="1" applyAlignment="1">
      <alignment horizontal="center"/>
    </xf>
    <xf numFmtId="4" fontId="7" fillId="18" borderId="76" xfId="0" applyNumberFormat="1" applyFont="1" applyFill="1" applyBorder="1" applyAlignment="1">
      <alignment horizontal="center"/>
    </xf>
    <xf numFmtId="3" fontId="9" fillId="19" borderId="76" xfId="0" applyNumberFormat="1" applyFont="1" applyFill="1" applyBorder="1"/>
    <xf numFmtId="41" fontId="9" fillId="16" borderId="76" xfId="0" applyNumberFormat="1" applyFont="1" applyFill="1" applyBorder="1"/>
    <xf numFmtId="41" fontId="9" fillId="18" borderId="76" xfId="0" applyNumberFormat="1" applyFont="1" applyFill="1" applyBorder="1"/>
    <xf numFmtId="4" fontId="9" fillId="16" borderId="76" xfId="0" applyNumberFormat="1" applyFont="1" applyFill="1" applyBorder="1" applyAlignment="1">
      <alignment horizontal="right"/>
    </xf>
    <xf numFmtId="4" fontId="9" fillId="18" borderId="76" xfId="0" applyNumberFormat="1" applyFont="1" applyFill="1" applyBorder="1" applyAlignment="1">
      <alignment horizontal="right"/>
    </xf>
    <xf numFmtId="4" fontId="9" fillId="17" borderId="76" xfId="0" applyNumberFormat="1" applyFont="1" applyFill="1" applyBorder="1" applyAlignment="1">
      <alignment horizontal="right"/>
    </xf>
    <xf numFmtId="3" fontId="9" fillId="18" borderId="76" xfId="0" applyNumberFormat="1" applyFont="1" applyFill="1" applyBorder="1"/>
    <xf numFmtId="43" fontId="9" fillId="16" borderId="76" xfId="0" applyNumberFormat="1" applyFont="1" applyFill="1" applyBorder="1"/>
    <xf numFmtId="43" fontId="9" fillId="19" borderId="76" xfId="0" applyNumberFormat="1" applyFont="1" applyFill="1" applyBorder="1"/>
    <xf numFmtId="43" fontId="9" fillId="17" borderId="76" xfId="0" applyNumberFormat="1" applyFont="1" applyFill="1" applyBorder="1"/>
    <xf numFmtId="43" fontId="9" fillId="16" borderId="76" xfId="0" applyNumberFormat="1" applyFont="1" applyFill="1" applyBorder="1" applyAlignment="1">
      <alignment horizontal="right"/>
    </xf>
    <xf numFmtId="43" fontId="9" fillId="18" borderId="76" xfId="0" applyNumberFormat="1" applyFont="1" applyFill="1" applyBorder="1" applyAlignment="1">
      <alignment horizontal="right"/>
    </xf>
    <xf numFmtId="43" fontId="9" fillId="17" borderId="76" xfId="0" applyNumberFormat="1" applyFont="1" applyFill="1" applyBorder="1" applyAlignment="1">
      <alignment horizontal="right"/>
    </xf>
    <xf numFmtId="0" fontId="9" fillId="16" borderId="0" xfId="0" applyFont="1" applyFill="1"/>
    <xf numFmtId="0" fontId="9" fillId="17" borderId="0" xfId="0" applyFont="1" applyFill="1"/>
    <xf numFmtId="0" fontId="2" fillId="2" borderId="7"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3" borderId="12"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8" xfId="0" applyFont="1" applyFill="1" applyBorder="1" applyAlignment="1">
      <alignment horizontal="center" vertical="center"/>
    </xf>
    <xf numFmtId="0" fontId="2" fillId="3" borderId="63" xfId="0" applyFont="1" applyFill="1" applyBorder="1" applyAlignment="1">
      <alignment horizontal="center" vertical="center" wrapText="1"/>
    </xf>
    <xf numFmtId="0" fontId="2" fillId="3" borderId="64" xfId="0" applyFont="1" applyFill="1" applyBorder="1" applyAlignment="1">
      <alignment horizontal="center" vertical="center" wrapText="1"/>
    </xf>
    <xf numFmtId="0" fontId="2" fillId="3" borderId="65" xfId="0" applyFont="1" applyFill="1" applyBorder="1" applyAlignment="1">
      <alignment horizontal="center" vertical="center" wrapText="1"/>
    </xf>
    <xf numFmtId="0" fontId="25" fillId="0" borderId="58" xfId="0" applyFont="1" applyFill="1" applyBorder="1" applyAlignment="1">
      <alignment horizontal="right"/>
    </xf>
    <xf numFmtId="0" fontId="24" fillId="0" borderId="67" xfId="0" applyFont="1" applyFill="1" applyBorder="1" applyAlignment="1">
      <alignment horizontal="center" vertical="center"/>
    </xf>
    <xf numFmtId="0" fontId="24" fillId="0" borderId="70" xfId="0" applyFont="1" applyFill="1" applyBorder="1" applyAlignment="1">
      <alignment horizontal="center" vertical="center"/>
    </xf>
    <xf numFmtId="0" fontId="24" fillId="0" borderId="75" xfId="0" applyFont="1" applyFill="1" applyBorder="1" applyAlignment="1">
      <alignment horizontal="center" vertical="center"/>
    </xf>
    <xf numFmtId="0" fontId="24" fillId="0" borderId="67" xfId="0" applyFont="1" applyBorder="1" applyAlignment="1">
      <alignment horizontal="center"/>
    </xf>
    <xf numFmtId="0" fontId="24" fillId="0" borderId="68" xfId="0" applyFont="1" applyFill="1" applyBorder="1" applyAlignment="1">
      <alignment horizontal="center" vertical="center"/>
    </xf>
    <xf numFmtId="0" fontId="24" fillId="0" borderId="58" xfId="0" applyFont="1" applyFill="1" applyBorder="1" applyAlignment="1">
      <alignment horizontal="center" vertical="center"/>
    </xf>
    <xf numFmtId="0" fontId="24" fillId="0" borderId="69" xfId="0" applyFont="1" applyFill="1" applyBorder="1" applyAlignment="1">
      <alignment horizontal="center" vertical="center"/>
    </xf>
    <xf numFmtId="0" fontId="24" fillId="0" borderId="73" xfId="0" applyFont="1" applyFill="1" applyBorder="1" applyAlignment="1">
      <alignment horizontal="center" vertical="center"/>
    </xf>
    <xf numFmtId="0" fontId="24" fillId="0" borderId="66" xfId="0" applyFont="1" applyFill="1" applyBorder="1" applyAlignment="1">
      <alignment horizontal="center" vertical="center"/>
    </xf>
    <xf numFmtId="0" fontId="24" fillId="0" borderId="74" xfId="0" applyFont="1" applyFill="1" applyBorder="1" applyAlignment="1">
      <alignment horizontal="center" vertical="center"/>
    </xf>
    <xf numFmtId="0" fontId="24" fillId="0" borderId="75" xfId="0" applyFont="1" applyFill="1" applyBorder="1" applyAlignment="1">
      <alignment horizontal="center"/>
    </xf>
    <xf numFmtId="0" fontId="24" fillId="0" borderId="67" xfId="0" applyFont="1" applyFill="1" applyBorder="1" applyAlignment="1">
      <alignment horizontal="center"/>
    </xf>
    <xf numFmtId="0" fontId="42" fillId="0" borderId="66" xfId="0" applyFont="1" applyBorder="1" applyAlignment="1">
      <alignment horizontal="center"/>
    </xf>
    <xf numFmtId="0" fontId="22" fillId="0" borderId="0" xfId="0" applyFont="1" applyBorder="1" applyAlignment="1">
      <alignment horizontal="center"/>
    </xf>
    <xf numFmtId="0" fontId="22" fillId="0" borderId="66" xfId="0" applyFont="1" applyBorder="1" applyAlignment="1">
      <alignment horizontal="center"/>
    </xf>
    <xf numFmtId="3" fontId="22" fillId="0" borderId="67" xfId="0" applyNumberFormat="1" applyFont="1" applyBorder="1" applyAlignment="1">
      <alignment horizontal="center"/>
    </xf>
    <xf numFmtId="3" fontId="22" fillId="0" borderId="75" xfId="0" applyNumberFormat="1" applyFont="1" applyBorder="1" applyAlignment="1">
      <alignment horizontal="center"/>
    </xf>
    <xf numFmtId="3" fontId="22" fillId="0" borderId="67" xfId="0" applyNumberFormat="1" applyFont="1" applyBorder="1" applyAlignment="1">
      <alignment horizontal="center" vertical="center"/>
    </xf>
    <xf numFmtId="3" fontId="22" fillId="0" borderId="75" xfId="0" applyNumberFormat="1" applyFont="1" applyBorder="1" applyAlignment="1">
      <alignment horizontal="center" vertical="center"/>
    </xf>
    <xf numFmtId="3" fontId="22" fillId="0" borderId="0" xfId="0" applyNumberFormat="1" applyFont="1" applyFill="1" applyBorder="1" applyAlignment="1">
      <alignment horizontal="center" vertical="center" wrapText="1"/>
    </xf>
    <xf numFmtId="0" fontId="32" fillId="0" borderId="79" xfId="0" applyFont="1" applyBorder="1" applyAlignment="1">
      <alignment horizontal="center" vertical="center" wrapText="1"/>
    </xf>
    <xf numFmtId="49" fontId="22" fillId="0" borderId="67" xfId="0" applyNumberFormat="1" applyFont="1" applyBorder="1" applyAlignment="1">
      <alignment horizontal="center" vertical="center" wrapText="1"/>
    </xf>
    <xf numFmtId="49" fontId="22" fillId="0" borderId="75" xfId="0" applyNumberFormat="1" applyFont="1" applyBorder="1" applyAlignment="1">
      <alignment horizontal="center" vertical="center" wrapText="1"/>
    </xf>
    <xf numFmtId="3" fontId="22" fillId="0" borderId="71" xfId="0" applyNumberFormat="1" applyFont="1" applyFill="1" applyBorder="1" applyAlignment="1">
      <alignment horizontal="center" vertical="center"/>
    </xf>
    <xf numFmtId="3" fontId="22" fillId="0" borderId="0" xfId="0" applyNumberFormat="1" applyFont="1" applyFill="1" applyBorder="1" applyAlignment="1">
      <alignment horizontal="center" vertical="center"/>
    </xf>
    <xf numFmtId="0" fontId="22" fillId="0" borderId="0" xfId="0" applyFont="1" applyFill="1" applyBorder="1" applyAlignment="1">
      <alignment horizontal="center"/>
    </xf>
    <xf numFmtId="0" fontId="22" fillId="0" borderId="0" xfId="0" applyFont="1" applyAlignment="1">
      <alignment horizontal="center"/>
    </xf>
    <xf numFmtId="0" fontId="23" fillId="0" borderId="0" xfId="0" applyFont="1" applyBorder="1" applyAlignment="1">
      <alignment horizontal="center"/>
    </xf>
    <xf numFmtId="0" fontId="7" fillId="0" borderId="66" xfId="0" applyFont="1" applyBorder="1" applyAlignment="1">
      <alignment horizontal="center"/>
    </xf>
    <xf numFmtId="0" fontId="7" fillId="0" borderId="67" xfId="0" applyFont="1" applyBorder="1" applyAlignment="1">
      <alignment horizontal="center" vertical="center"/>
    </xf>
    <xf numFmtId="0" fontId="7" fillId="0" borderId="70" xfId="0" applyFont="1" applyBorder="1" applyAlignment="1">
      <alignment horizontal="center" vertical="center"/>
    </xf>
    <xf numFmtId="0" fontId="7" fillId="0" borderId="75" xfId="0" applyFont="1" applyBorder="1" applyAlignment="1">
      <alignment horizontal="center" vertical="center"/>
    </xf>
    <xf numFmtId="0" fontId="7" fillId="0" borderId="68" xfId="0" applyFont="1" applyFill="1" applyBorder="1" applyAlignment="1">
      <alignment horizontal="center" vertical="center"/>
    </xf>
    <xf numFmtId="0" fontId="7" fillId="0" borderId="58" xfId="0" applyFont="1" applyFill="1" applyBorder="1" applyAlignment="1">
      <alignment horizontal="center" vertical="center"/>
    </xf>
    <xf numFmtId="0" fontId="7" fillId="0" borderId="69" xfId="0" applyFont="1" applyFill="1" applyBorder="1" applyAlignment="1">
      <alignment horizontal="center" vertical="center"/>
    </xf>
    <xf numFmtId="0" fontId="7" fillId="0" borderId="77" xfId="0" applyFont="1" applyBorder="1" applyAlignment="1">
      <alignment horizontal="center"/>
    </xf>
    <xf numFmtId="0" fontId="7" fillId="0" borderId="78" xfId="0" applyFont="1" applyBorder="1" applyAlignment="1">
      <alignment horizontal="center"/>
    </xf>
    <xf numFmtId="0" fontId="7" fillId="0" borderId="79" xfId="0" applyFont="1" applyBorder="1" applyAlignment="1">
      <alignment horizontal="center"/>
    </xf>
    <xf numFmtId="0" fontId="7" fillId="0" borderId="68" xfId="0" applyFont="1" applyFill="1" applyBorder="1" applyAlignment="1">
      <alignment horizontal="center"/>
    </xf>
    <xf numFmtId="0" fontId="7" fillId="0" borderId="58" xfId="0" applyFont="1" applyFill="1" applyBorder="1" applyAlignment="1">
      <alignment horizontal="center"/>
    </xf>
    <xf numFmtId="0" fontId="7" fillId="0" borderId="69" xfId="0" applyFont="1" applyFill="1" applyBorder="1" applyAlignment="1">
      <alignment horizontal="center"/>
    </xf>
    <xf numFmtId="0" fontId="7" fillId="0" borderId="68" xfId="0" applyFont="1" applyBorder="1" applyAlignment="1">
      <alignment horizontal="center" vertical="center"/>
    </xf>
    <xf numFmtId="0" fontId="7" fillId="0" borderId="58" xfId="0" applyFont="1" applyBorder="1" applyAlignment="1">
      <alignment horizontal="center" vertical="center"/>
    </xf>
    <xf numFmtId="0" fontId="7" fillId="0" borderId="69" xfId="0" applyFont="1" applyBorder="1" applyAlignment="1">
      <alignment horizontal="center" vertical="center"/>
    </xf>
    <xf numFmtId="0" fontId="7" fillId="0" borderId="71" xfId="0" applyFont="1" applyFill="1" applyBorder="1" applyAlignment="1">
      <alignment horizontal="center"/>
    </xf>
    <xf numFmtId="0" fontId="7" fillId="0" borderId="0" xfId="0" applyFont="1" applyFill="1" applyBorder="1" applyAlignment="1">
      <alignment horizontal="center"/>
    </xf>
    <xf numFmtId="0" fontId="7" fillId="0" borderId="72" xfId="0" applyFont="1" applyFill="1" applyBorder="1" applyAlignment="1">
      <alignment horizontal="center"/>
    </xf>
    <xf numFmtId="0" fontId="7" fillId="0" borderId="68" xfId="0" applyFont="1" applyBorder="1" applyAlignment="1">
      <alignment horizontal="center"/>
    </xf>
    <xf numFmtId="0" fontId="7" fillId="0" borderId="58" xfId="0" applyFont="1" applyBorder="1" applyAlignment="1">
      <alignment horizontal="center"/>
    </xf>
    <xf numFmtId="0" fontId="7" fillId="0" borderId="69" xfId="0" applyFont="1" applyBorder="1" applyAlignment="1">
      <alignment horizontal="center"/>
    </xf>
    <xf numFmtId="0" fontId="7" fillId="0" borderId="71" xfId="0" applyFont="1" applyBorder="1" applyAlignment="1">
      <alignment horizontal="center" vertical="center"/>
    </xf>
    <xf numFmtId="0" fontId="7" fillId="0" borderId="0" xfId="0" applyFont="1" applyBorder="1" applyAlignment="1">
      <alignment horizontal="center" vertical="center"/>
    </xf>
    <xf numFmtId="0" fontId="7" fillId="0" borderId="72" xfId="0" applyFont="1" applyBorder="1" applyAlignment="1">
      <alignment horizontal="center" vertical="center"/>
    </xf>
    <xf numFmtId="0" fontId="42" fillId="0" borderId="68" xfId="0" applyFont="1" applyBorder="1" applyAlignment="1">
      <alignment horizontal="center"/>
    </xf>
    <xf numFmtId="0" fontId="42" fillId="0" borderId="58" xfId="0" applyFont="1" applyBorder="1" applyAlignment="1">
      <alignment horizontal="center"/>
    </xf>
    <xf numFmtId="0" fontId="42" fillId="0" borderId="69" xfId="0" applyFont="1" applyBorder="1" applyAlignment="1">
      <alignment horizontal="center"/>
    </xf>
    <xf numFmtId="0" fontId="7" fillId="0" borderId="73" xfId="0" applyFont="1" applyFill="1" applyBorder="1" applyAlignment="1">
      <alignment horizontal="center" vertical="center"/>
    </xf>
    <xf numFmtId="0" fontId="7" fillId="0" borderId="66" xfId="0" applyFont="1" applyFill="1" applyBorder="1" applyAlignment="1">
      <alignment horizontal="center" vertical="center"/>
    </xf>
    <xf numFmtId="0" fontId="7" fillId="0" borderId="74" xfId="0" applyFont="1" applyFill="1" applyBorder="1" applyAlignment="1">
      <alignment horizontal="center" vertical="center"/>
    </xf>
    <xf numFmtId="0" fontId="7" fillId="0" borderId="73" xfId="0" applyFont="1" applyBorder="1" applyAlignment="1">
      <alignment horizontal="center" vertical="center"/>
    </xf>
    <xf numFmtId="0" fontId="7" fillId="0" borderId="66" xfId="0" applyFont="1" applyBorder="1" applyAlignment="1">
      <alignment horizontal="center" vertical="center"/>
    </xf>
    <xf numFmtId="0" fontId="7" fillId="0" borderId="74" xfId="0" applyFont="1" applyBorder="1" applyAlignment="1">
      <alignment horizontal="center" vertical="center"/>
    </xf>
    <xf numFmtId="0" fontId="42" fillId="0" borderId="71" xfId="0" applyFont="1" applyFill="1" applyBorder="1" applyAlignment="1">
      <alignment horizontal="center"/>
    </xf>
    <xf numFmtId="0" fontId="42" fillId="0" borderId="0" xfId="0" applyFont="1" applyFill="1" applyBorder="1" applyAlignment="1">
      <alignment horizontal="center"/>
    </xf>
    <xf numFmtId="0" fontId="7" fillId="0" borderId="77" xfId="0" applyFont="1" applyFill="1" applyBorder="1" applyAlignment="1">
      <alignment horizontal="center" vertical="center"/>
    </xf>
    <xf numFmtId="0" fontId="7" fillId="0" borderId="78" xfId="0" applyFont="1" applyFill="1" applyBorder="1" applyAlignment="1">
      <alignment horizontal="center" vertical="center"/>
    </xf>
    <xf numFmtId="0" fontId="7" fillId="0" borderId="79" xfId="0" applyFont="1" applyFill="1" applyBorder="1" applyAlignment="1">
      <alignment horizontal="center" vertical="center"/>
    </xf>
    <xf numFmtId="0" fontId="7" fillId="0" borderId="71" xfId="0" applyFont="1" applyBorder="1" applyAlignment="1">
      <alignment horizontal="center"/>
    </xf>
    <xf numFmtId="0" fontId="7" fillId="0" borderId="0" xfId="0" applyFont="1" applyBorder="1" applyAlignment="1">
      <alignment horizontal="center"/>
    </xf>
    <xf numFmtId="0" fontId="7" fillId="0" borderId="72" xfId="0" applyFont="1" applyBorder="1" applyAlignment="1">
      <alignment horizontal="center"/>
    </xf>
    <xf numFmtId="0" fontId="7" fillId="0" borderId="71"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72" xfId="0" applyFont="1" applyFill="1" applyBorder="1" applyAlignment="1">
      <alignment horizontal="center" vertical="center"/>
    </xf>
    <xf numFmtId="0" fontId="9" fillId="0" borderId="66" xfId="0" applyFont="1" applyBorder="1" applyAlignment="1">
      <alignment horizontal="right"/>
    </xf>
    <xf numFmtId="0" fontId="9" fillId="0" borderId="0" xfId="0" applyFont="1" applyAlignment="1">
      <alignment horizontal="right"/>
    </xf>
    <xf numFmtId="0" fontId="23" fillId="0" borderId="58" xfId="0" applyFont="1" applyBorder="1" applyAlignment="1">
      <alignment horizontal="center"/>
    </xf>
    <xf numFmtId="0" fontId="23" fillId="0" borderId="69" xfId="0" applyFont="1" applyBorder="1" applyAlignment="1">
      <alignment horizontal="center"/>
    </xf>
    <xf numFmtId="0" fontId="7" fillId="0" borderId="0" xfId="0" applyFont="1" applyAlignment="1">
      <alignment horizontal="center"/>
    </xf>
    <xf numFmtId="0" fontId="23" fillId="0" borderId="0" xfId="0" applyFont="1" applyAlignment="1">
      <alignment horizontal="center"/>
    </xf>
    <xf numFmtId="0" fontId="23" fillId="0" borderId="72" xfId="0" applyFont="1" applyBorder="1" applyAlignment="1">
      <alignment horizontal="center"/>
    </xf>
    <xf numFmtId="0" fontId="7" fillId="0" borderId="73" xfId="0" applyFont="1" applyBorder="1" applyAlignment="1">
      <alignment horizontal="center"/>
    </xf>
    <xf numFmtId="0" fontId="7" fillId="0" borderId="74" xfId="0" applyFont="1" applyBorder="1" applyAlignment="1">
      <alignment horizontal="center"/>
    </xf>
    <xf numFmtId="0" fontId="7" fillId="0" borderId="70" xfId="0" applyFont="1" applyBorder="1" applyAlignment="1">
      <alignment horizontal="center"/>
    </xf>
    <xf numFmtId="0" fontId="14" fillId="2" borderId="61" xfId="0" applyFont="1" applyFill="1" applyBorder="1" applyAlignment="1">
      <alignment horizontal="right" vertical="center" wrapText="1"/>
    </xf>
    <xf numFmtId="0" fontId="7" fillId="2" borderId="60" xfId="0" applyFont="1" applyFill="1" applyBorder="1" applyAlignment="1">
      <alignment horizontal="center" vertical="center" wrapText="1"/>
    </xf>
    <xf numFmtId="0" fontId="7" fillId="5" borderId="15" xfId="0" applyFont="1" applyFill="1" applyBorder="1" applyAlignment="1">
      <alignment horizontal="center" vertical="center" wrapText="1"/>
    </xf>
    <xf numFmtId="0" fontId="7" fillId="5" borderId="16"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7" borderId="23" xfId="0" applyFont="1" applyFill="1" applyBorder="1" applyAlignment="1">
      <alignment horizontal="center" vertical="center" wrapText="1"/>
    </xf>
    <xf numFmtId="0" fontId="7" fillId="7" borderId="19" xfId="0" applyFont="1" applyFill="1" applyBorder="1" applyAlignment="1">
      <alignment horizontal="center" vertical="center" wrapText="1"/>
    </xf>
    <xf numFmtId="0" fontId="7" fillId="0" borderId="0" xfId="0" applyFont="1" applyBorder="1" applyAlignment="1">
      <alignment horizontal="center" vertical="center" wrapText="1"/>
    </xf>
    <xf numFmtId="0" fontId="14" fillId="2" borderId="60" xfId="0" applyFont="1" applyFill="1" applyBorder="1" applyAlignment="1">
      <alignment horizontal="right" vertical="center" wrapText="1"/>
    </xf>
    <xf numFmtId="0" fontId="7" fillId="7" borderId="15" xfId="0" applyFont="1" applyFill="1" applyBorder="1" applyAlignment="1">
      <alignment horizontal="center" vertical="center" wrapText="1"/>
    </xf>
    <xf numFmtId="0" fontId="7" fillId="7" borderId="16"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12" fillId="2" borderId="61" xfId="0" applyFont="1" applyFill="1" applyBorder="1" applyAlignment="1">
      <alignment vertical="center" wrapText="1"/>
    </xf>
    <xf numFmtId="0" fontId="13" fillId="0" borderId="61" xfId="0" applyFont="1" applyBorder="1"/>
    <xf numFmtId="0" fontId="7" fillId="0" borderId="0" xfId="0" applyFont="1" applyAlignment="1">
      <alignment horizontal="center" vertical="center" wrapText="1"/>
    </xf>
    <xf numFmtId="0" fontId="7" fillId="0" borderId="7" xfId="0" applyFont="1" applyBorder="1" applyAlignment="1">
      <alignment horizontal="center" vertical="center" wrapText="1"/>
    </xf>
    <xf numFmtId="0" fontId="7" fillId="0" borderId="24" xfId="0" applyFont="1" applyBorder="1" applyAlignment="1">
      <alignment horizontal="center" vertical="center" wrapText="1"/>
    </xf>
    <xf numFmtId="0" fontId="3" fillId="8" borderId="25" xfId="0" applyFont="1" applyFill="1" applyBorder="1" applyAlignment="1">
      <alignment horizontal="center" vertical="center" wrapText="1"/>
    </xf>
    <xf numFmtId="0" fontId="3" fillId="8" borderId="26" xfId="0" applyFont="1" applyFill="1" applyBorder="1" applyAlignment="1">
      <alignment horizontal="center" vertical="center" wrapText="1"/>
    </xf>
    <xf numFmtId="0" fontId="3" fillId="8" borderId="22" xfId="0" applyFont="1" applyFill="1" applyBorder="1" applyAlignment="1">
      <alignment horizontal="center" vertical="center" wrapText="1"/>
    </xf>
    <xf numFmtId="0" fontId="3" fillId="8" borderId="13" xfId="0" applyFont="1" applyFill="1" applyBorder="1" applyAlignment="1">
      <alignment horizontal="center" vertical="center" wrapText="1"/>
    </xf>
    <xf numFmtId="0" fontId="3" fillId="9" borderId="25" xfId="0" applyFont="1" applyFill="1" applyBorder="1" applyAlignment="1">
      <alignment horizontal="center" vertical="center" wrapText="1"/>
    </xf>
    <xf numFmtId="0" fontId="3" fillId="9" borderId="26" xfId="0" applyFont="1" applyFill="1" applyBorder="1" applyAlignment="1">
      <alignment horizontal="center" vertical="center" wrapText="1"/>
    </xf>
    <xf numFmtId="0" fontId="3" fillId="9" borderId="22" xfId="0" applyFont="1" applyFill="1" applyBorder="1" applyAlignment="1">
      <alignment horizontal="center" vertical="center" wrapText="1"/>
    </xf>
    <xf numFmtId="0" fontId="3" fillId="9" borderId="13" xfId="0" applyFont="1" applyFill="1" applyBorder="1" applyAlignment="1">
      <alignment horizontal="center" vertical="center" wrapText="1"/>
    </xf>
    <xf numFmtId="0" fontId="3" fillId="10" borderId="25" xfId="0" applyFont="1" applyFill="1" applyBorder="1" applyAlignment="1">
      <alignment horizontal="center" vertical="center" wrapText="1"/>
    </xf>
    <xf numFmtId="0" fontId="3" fillId="10" borderId="26" xfId="0" applyFont="1" applyFill="1" applyBorder="1" applyAlignment="1">
      <alignment horizontal="center" vertical="center" wrapText="1"/>
    </xf>
    <xf numFmtId="0" fontId="3" fillId="10" borderId="22" xfId="0" applyFont="1" applyFill="1" applyBorder="1" applyAlignment="1">
      <alignment horizontal="center" vertical="center" wrapText="1"/>
    </xf>
    <xf numFmtId="0" fontId="3" fillId="10" borderId="13" xfId="0" applyFont="1" applyFill="1" applyBorder="1" applyAlignment="1">
      <alignment horizontal="center" vertical="center" wrapText="1"/>
    </xf>
    <xf numFmtId="0" fontId="10" fillId="0" borderId="58" xfId="0" applyFont="1" applyBorder="1" applyAlignment="1">
      <alignment horizontal="left" vertical="top" wrapText="1"/>
    </xf>
    <xf numFmtId="0" fontId="3" fillId="14" borderId="35" xfId="0" applyFont="1" applyFill="1" applyBorder="1" applyAlignment="1">
      <alignment horizontal="center" vertical="center" wrapText="1"/>
    </xf>
    <xf numFmtId="0" fontId="3" fillId="14" borderId="28" xfId="0" applyFont="1" applyFill="1" applyBorder="1" applyAlignment="1">
      <alignment horizontal="center" vertical="center" wrapText="1"/>
    </xf>
    <xf numFmtId="0" fontId="3" fillId="14" borderId="27" xfId="0" applyFont="1" applyFill="1" applyBorder="1" applyAlignment="1">
      <alignment horizontal="center" vertical="center" wrapText="1"/>
    </xf>
    <xf numFmtId="0" fontId="3" fillId="8" borderId="39" xfId="0" applyFont="1" applyFill="1" applyBorder="1" applyAlignment="1">
      <alignment horizontal="center" vertical="center" wrapText="1"/>
    </xf>
    <xf numFmtId="0" fontId="3" fillId="8" borderId="40" xfId="0" applyFont="1" applyFill="1" applyBorder="1" applyAlignment="1">
      <alignment horizontal="center" vertical="center" wrapText="1"/>
    </xf>
    <xf numFmtId="0" fontId="3" fillId="8" borderId="15" xfId="0" applyFont="1" applyFill="1" applyBorder="1" applyAlignment="1">
      <alignment horizontal="center" vertical="center" wrapText="1"/>
    </xf>
    <xf numFmtId="0" fontId="3" fillId="8" borderId="16" xfId="0" applyFont="1" applyFill="1" applyBorder="1" applyAlignment="1">
      <alignment horizontal="center" vertical="center" wrapText="1"/>
    </xf>
    <xf numFmtId="0" fontId="3" fillId="8" borderId="41" xfId="0" applyFont="1" applyFill="1" applyBorder="1" applyAlignment="1">
      <alignment horizontal="center" vertical="center" wrapText="1"/>
    </xf>
    <xf numFmtId="0" fontId="3" fillId="8" borderId="42" xfId="0" applyFont="1" applyFill="1" applyBorder="1" applyAlignment="1">
      <alignment horizontal="center" vertical="center" wrapText="1"/>
    </xf>
    <xf numFmtId="0" fontId="3" fillId="9" borderId="43" xfId="0" applyFont="1" applyFill="1" applyBorder="1" applyAlignment="1">
      <alignment horizontal="center" vertical="center" wrapText="1"/>
    </xf>
    <xf numFmtId="0" fontId="3" fillId="9" borderId="19" xfId="0" applyFont="1" applyFill="1" applyBorder="1" applyAlignment="1">
      <alignment horizontal="center" vertical="center" wrapText="1"/>
    </xf>
    <xf numFmtId="0" fontId="3" fillId="9" borderId="18" xfId="0" applyFont="1" applyFill="1" applyBorder="1" applyAlignment="1">
      <alignment horizontal="center" vertical="center" wrapText="1"/>
    </xf>
    <xf numFmtId="0" fontId="3" fillId="9" borderId="44" xfId="0" applyFont="1" applyFill="1" applyBorder="1" applyAlignment="1">
      <alignment horizontal="center" vertical="center" wrapText="1"/>
    </xf>
    <xf numFmtId="0" fontId="3" fillId="3" borderId="43"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18" xfId="0" applyFont="1" applyFill="1" applyBorder="1" applyAlignment="1">
      <alignment horizontal="center" vertical="center" wrapText="1"/>
    </xf>
    <xf numFmtId="0" fontId="3" fillId="3" borderId="44" xfId="0" applyFont="1" applyFill="1" applyBorder="1" applyAlignment="1">
      <alignment horizontal="center" vertical="center" wrapText="1"/>
    </xf>
    <xf numFmtId="0" fontId="3" fillId="2" borderId="59" xfId="0" applyFont="1" applyFill="1" applyBorder="1" applyAlignment="1">
      <alignment horizontal="right" vertical="center" wrapText="1"/>
    </xf>
    <xf numFmtId="0" fontId="0" fillId="0" borderId="59" xfId="0" applyBorder="1"/>
    <xf numFmtId="0" fontId="3" fillId="2" borderId="35"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7" xfId="0" applyFont="1" applyFill="1" applyBorder="1" applyAlignment="1">
      <alignment horizontal="center" vertical="center" wrapText="1"/>
    </xf>
    <xf numFmtId="0" fontId="3" fillId="8" borderId="36" xfId="0" applyFont="1" applyFill="1" applyBorder="1" applyAlignment="1">
      <alignment horizontal="center" vertical="center" wrapText="1"/>
    </xf>
    <xf numFmtId="0" fontId="3" fillId="8" borderId="37" xfId="0" applyFont="1" applyFill="1" applyBorder="1" applyAlignment="1">
      <alignment horizontal="center" vertical="center" wrapText="1"/>
    </xf>
    <xf numFmtId="0" fontId="3" fillId="8" borderId="38" xfId="0" applyFont="1" applyFill="1" applyBorder="1" applyAlignment="1">
      <alignment horizontal="center" vertical="center" wrapText="1"/>
    </xf>
    <xf numFmtId="0" fontId="3" fillId="11" borderId="35" xfId="0" applyFont="1" applyFill="1" applyBorder="1" applyAlignment="1">
      <alignment horizontal="center" vertical="center" wrapText="1"/>
    </xf>
    <xf numFmtId="0" fontId="3" fillId="11" borderId="28" xfId="0" applyFont="1" applyFill="1" applyBorder="1" applyAlignment="1">
      <alignment horizontal="center" vertical="center" wrapText="1"/>
    </xf>
    <xf numFmtId="0" fontId="3" fillId="11" borderId="27" xfId="0" applyFont="1" applyFill="1" applyBorder="1" applyAlignment="1">
      <alignment horizontal="center" vertical="center" wrapText="1"/>
    </xf>
    <xf numFmtId="0" fontId="3" fillId="9" borderId="36" xfId="0" applyFont="1" applyFill="1" applyBorder="1" applyAlignment="1">
      <alignment horizontal="center" vertical="center" wrapText="1"/>
    </xf>
    <xf numFmtId="0" fontId="3" fillId="9" borderId="37" xfId="0" applyFont="1" applyFill="1" applyBorder="1" applyAlignment="1">
      <alignment horizontal="center" vertical="center" wrapText="1"/>
    </xf>
    <xf numFmtId="0" fontId="3" fillId="9" borderId="38" xfId="0" applyFont="1" applyFill="1" applyBorder="1" applyAlignment="1">
      <alignment horizontal="center" vertical="center" wrapText="1"/>
    </xf>
    <xf numFmtId="0" fontId="3" fillId="3" borderId="36" xfId="0" applyFont="1" applyFill="1" applyBorder="1" applyAlignment="1">
      <alignment horizontal="center" vertical="center" wrapText="1"/>
    </xf>
    <xf numFmtId="0" fontId="3" fillId="3" borderId="37" xfId="0" applyFont="1" applyFill="1" applyBorder="1" applyAlignment="1">
      <alignment horizontal="center" vertical="center" wrapText="1"/>
    </xf>
    <xf numFmtId="0" fontId="3" fillId="3" borderId="38" xfId="0" applyFont="1" applyFill="1" applyBorder="1" applyAlignment="1">
      <alignment horizontal="center" vertical="center" wrapText="1"/>
    </xf>
    <xf numFmtId="0" fontId="3" fillId="12" borderId="35" xfId="0" applyFont="1" applyFill="1" applyBorder="1" applyAlignment="1">
      <alignment horizontal="center" vertical="center" wrapText="1"/>
    </xf>
    <xf numFmtId="0" fontId="3" fillId="12" borderId="28" xfId="0" applyFont="1" applyFill="1" applyBorder="1" applyAlignment="1">
      <alignment horizontal="center" vertical="center" wrapText="1"/>
    </xf>
    <xf numFmtId="0" fontId="3" fillId="12" borderId="27" xfId="0" applyFont="1" applyFill="1" applyBorder="1" applyAlignment="1">
      <alignment horizontal="center" vertical="center" wrapText="1"/>
    </xf>
    <xf numFmtId="0" fontId="39" fillId="0" borderId="15" xfId="0" applyFont="1" applyBorder="1" applyAlignment="1">
      <alignment vertical="top" wrapText="1"/>
    </xf>
    <xf numFmtId="0" fontId="39" fillId="0" borderId="16" xfId="0" applyFont="1" applyBorder="1" applyAlignment="1">
      <alignment vertical="top" wrapText="1"/>
    </xf>
    <xf numFmtId="0" fontId="39" fillId="0" borderId="15" xfId="0" applyFont="1" applyBorder="1" applyAlignment="1">
      <alignment horizontal="center" vertical="top" wrapText="1"/>
    </xf>
    <xf numFmtId="0" fontId="39" fillId="0" borderId="16" xfId="0" applyFont="1" applyBorder="1" applyAlignment="1">
      <alignment horizontal="center" vertical="top" wrapText="1"/>
    </xf>
    <xf numFmtId="0" fontId="39" fillId="0" borderId="15" xfId="0" applyFont="1" applyBorder="1" applyAlignment="1">
      <alignment horizontal="left" vertical="top" wrapText="1"/>
    </xf>
    <xf numFmtId="0" fontId="39" fillId="0" borderId="16" xfId="0" applyFont="1" applyBorder="1" applyAlignment="1">
      <alignment horizontal="left" vertical="top" wrapText="1"/>
    </xf>
    <xf numFmtId="0" fontId="39" fillId="0" borderId="46" xfId="0" applyFont="1" applyBorder="1" applyAlignment="1">
      <alignment vertical="top" wrapText="1"/>
    </xf>
    <xf numFmtId="0" fontId="39" fillId="0" borderId="22" xfId="0" applyFont="1" applyBorder="1" applyAlignment="1">
      <alignment vertical="top" wrapText="1"/>
    </xf>
    <xf numFmtId="0" fontId="39" fillId="0" borderId="84" xfId="0" applyFont="1" applyBorder="1" applyAlignment="1">
      <alignment vertical="top" wrapText="1"/>
    </xf>
    <xf numFmtId="0" fontId="39" fillId="0" borderId="85" xfId="0" applyFont="1" applyBorder="1" applyAlignment="1">
      <alignment vertical="top" wrapText="1"/>
    </xf>
    <xf numFmtId="0" fontId="39" fillId="0" borderId="17" xfId="0" applyFont="1" applyBorder="1" applyAlignment="1">
      <alignment horizontal="center" vertical="top" wrapText="1"/>
    </xf>
    <xf numFmtId="0" fontId="39" fillId="0" borderId="17" xfId="0" applyFont="1" applyBorder="1" applyAlignment="1">
      <alignment vertical="top" wrapText="1"/>
    </xf>
    <xf numFmtId="0" fontId="39" fillId="0" borderId="17" xfId="0" applyFont="1" applyBorder="1" applyAlignment="1">
      <alignment horizontal="left" vertical="top" wrapText="1"/>
    </xf>
    <xf numFmtId="0" fontId="17" fillId="15" borderId="15" xfId="0" applyFont="1" applyFill="1" applyBorder="1" applyAlignment="1">
      <alignment horizontal="center" vertical="top" wrapText="1"/>
    </xf>
    <xf numFmtId="0" fontId="17" fillId="15" borderId="16" xfId="0" applyFont="1" applyFill="1" applyBorder="1" applyAlignment="1">
      <alignment horizontal="center" vertical="top" wrapText="1"/>
    </xf>
    <xf numFmtId="0" fontId="39" fillId="0" borderId="87" xfId="0" applyFont="1" applyBorder="1" applyAlignment="1">
      <alignment vertical="top" wrapText="1"/>
    </xf>
    <xf numFmtId="0" fontId="39" fillId="0" borderId="88" xfId="0" applyFont="1" applyBorder="1" applyAlignment="1">
      <alignment vertical="top" wrapText="1"/>
    </xf>
    <xf numFmtId="0" fontId="39" fillId="0" borderId="90" xfId="0" applyFont="1" applyBorder="1" applyAlignment="1">
      <alignment vertical="top" wrapText="1"/>
    </xf>
    <xf numFmtId="0" fontId="39" fillId="0" borderId="71" xfId="0" applyFont="1" applyBorder="1" applyAlignment="1">
      <alignment vertical="top" wrapText="1"/>
    </xf>
    <xf numFmtId="0" fontId="39" fillId="0" borderId="91" xfId="0" applyFont="1" applyBorder="1" applyAlignment="1">
      <alignment vertical="top" wrapText="1"/>
    </xf>
    <xf numFmtId="0" fontId="39" fillId="0" borderId="92" xfId="0" applyFont="1" applyBorder="1" applyAlignment="1">
      <alignment vertical="top" wrapText="1"/>
    </xf>
    <xf numFmtId="0" fontId="39" fillId="0" borderId="93" xfId="0" applyFont="1" applyBorder="1" applyAlignment="1">
      <alignment vertical="top" wrapText="1"/>
    </xf>
    <xf numFmtId="0" fontId="17" fillId="15" borderId="15" xfId="0" applyFont="1" applyFill="1" applyBorder="1" applyAlignment="1">
      <alignment horizontal="center" vertical="center" wrapText="1"/>
    </xf>
    <xf numFmtId="0" fontId="17" fillId="15" borderId="83" xfId="0" applyFont="1" applyFill="1" applyBorder="1" applyAlignment="1">
      <alignment horizontal="center" vertical="center" wrapText="1"/>
    </xf>
    <xf numFmtId="0" fontId="17" fillId="15" borderId="22" xfId="0" applyFont="1" applyFill="1" applyBorder="1" applyAlignment="1">
      <alignment horizontal="center" vertical="center" wrapText="1"/>
    </xf>
    <xf numFmtId="0" fontId="18" fillId="15" borderId="15" xfId="0" applyFont="1" applyFill="1" applyBorder="1" applyAlignment="1">
      <alignment horizontal="center" vertical="center" wrapText="1"/>
    </xf>
    <xf numFmtId="0" fontId="18" fillId="15" borderId="16" xfId="0" applyFont="1" applyFill="1" applyBorder="1" applyAlignment="1">
      <alignment horizontal="center" vertical="center" wrapText="1"/>
    </xf>
    <xf numFmtId="0" fontId="17" fillId="15" borderId="17" xfId="0" applyFont="1" applyFill="1" applyBorder="1" applyAlignment="1">
      <alignment horizontal="center" vertical="top" wrapText="1"/>
    </xf>
    <xf numFmtId="0" fontId="17" fillId="15" borderId="84" xfId="0" applyFont="1" applyFill="1" applyBorder="1" applyAlignment="1">
      <alignment horizontal="center" wrapText="1"/>
    </xf>
    <xf numFmtId="0" fontId="17" fillId="15" borderId="85" xfId="0" applyFont="1" applyFill="1" applyBorder="1" applyAlignment="1">
      <alignment horizontal="center" wrapText="1"/>
    </xf>
    <xf numFmtId="0" fontId="17" fillId="15" borderId="15" xfId="0" applyFont="1" applyFill="1" applyBorder="1" applyAlignment="1">
      <alignment horizontal="center" wrapText="1"/>
    </xf>
    <xf numFmtId="0" fontId="17" fillId="15" borderId="16" xfId="0" applyFont="1" applyFill="1" applyBorder="1" applyAlignment="1">
      <alignment horizontal="center" wrapText="1"/>
    </xf>
    <xf numFmtId="0" fontId="17" fillId="15" borderId="18" xfId="0" applyFont="1" applyFill="1" applyBorder="1" applyAlignment="1">
      <alignment horizontal="center" vertical="center" wrapText="1"/>
    </xf>
    <xf numFmtId="0" fontId="17" fillId="15" borderId="19" xfId="0" applyFont="1" applyFill="1" applyBorder="1" applyAlignment="1">
      <alignment horizontal="center" vertical="center" wrapText="1"/>
    </xf>
    <xf numFmtId="0" fontId="17" fillId="15" borderId="17" xfId="0" applyFont="1" applyFill="1" applyBorder="1" applyAlignment="1">
      <alignment horizontal="center" vertical="center" wrapText="1"/>
    </xf>
    <xf numFmtId="0" fontId="17" fillId="15" borderId="16" xfId="0" applyFont="1" applyFill="1" applyBorder="1" applyAlignment="1">
      <alignment horizontal="center" vertical="center" wrapText="1"/>
    </xf>
    <xf numFmtId="0" fontId="17" fillId="15" borderId="23" xfId="0" applyFont="1" applyFill="1" applyBorder="1" applyAlignment="1">
      <alignment horizontal="center" vertical="center" wrapText="1"/>
    </xf>
    <xf numFmtId="0" fontId="17" fillId="15" borderId="18" xfId="0" applyFont="1" applyFill="1" applyBorder="1" applyAlignment="1">
      <alignment horizontal="center" vertical="top" wrapText="1"/>
    </xf>
    <xf numFmtId="0" fontId="17" fillId="15" borderId="19" xfId="0" applyFont="1" applyFill="1" applyBorder="1" applyAlignment="1">
      <alignment horizontal="center" vertical="top" wrapText="1"/>
    </xf>
    <xf numFmtId="0" fontId="1" fillId="9" borderId="52" xfId="0" applyFont="1" applyFill="1" applyBorder="1" applyAlignment="1">
      <alignment wrapText="1"/>
    </xf>
    <xf numFmtId="0" fontId="1" fillId="9" borderId="53" xfId="0" applyFont="1" applyFill="1" applyBorder="1" applyAlignment="1">
      <alignment wrapText="1"/>
    </xf>
    <xf numFmtId="0" fontId="3" fillId="0" borderId="15"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0" fontId="1" fillId="9" borderId="15" xfId="0" applyFont="1" applyFill="1" applyBorder="1" applyAlignment="1">
      <alignment vertical="center" wrapText="1"/>
    </xf>
    <xf numFmtId="0" fontId="1" fillId="9" borderId="47" xfId="0" applyFont="1" applyFill="1" applyBorder="1" applyAlignment="1">
      <alignment vertical="center" wrapText="1"/>
    </xf>
    <xf numFmtId="0" fontId="3" fillId="9" borderId="15" xfId="0" applyFont="1" applyFill="1" applyBorder="1" applyAlignment="1">
      <alignment horizontal="center" vertical="center" wrapText="1"/>
    </xf>
    <xf numFmtId="0" fontId="3" fillId="9" borderId="17" xfId="0" applyFont="1" applyFill="1" applyBorder="1" applyAlignment="1">
      <alignment horizontal="center" vertical="center" wrapText="1"/>
    </xf>
    <xf numFmtId="0" fontId="3" fillId="9" borderId="16" xfId="0" applyFont="1" applyFill="1" applyBorder="1" applyAlignment="1">
      <alignment horizontal="center" vertical="center" wrapText="1"/>
    </xf>
    <xf numFmtId="0" fontId="3" fillId="9" borderId="48" xfId="0" applyFont="1" applyFill="1" applyBorder="1" applyAlignment="1">
      <alignment horizontal="center" vertical="center" wrapText="1"/>
    </xf>
    <xf numFmtId="0" fontId="3" fillId="9" borderId="49" xfId="0" applyFont="1" applyFill="1" applyBorder="1" applyAlignment="1">
      <alignment horizontal="center" vertical="center" wrapText="1"/>
    </xf>
    <xf numFmtId="0" fontId="3" fillId="9" borderId="81" xfId="0" applyFont="1" applyFill="1" applyBorder="1" applyAlignment="1">
      <alignment horizontal="center" vertical="center" wrapText="1"/>
    </xf>
    <xf numFmtId="0" fontId="3" fillId="9" borderId="50" xfId="0" applyFont="1" applyFill="1" applyBorder="1" applyAlignment="1">
      <alignment horizontal="center" vertical="center" wrapText="1"/>
    </xf>
    <xf numFmtId="0" fontId="3" fillId="9" borderId="51" xfId="0" applyFont="1" applyFill="1" applyBorder="1" applyAlignment="1">
      <alignment horizontal="center" vertical="center" wrapText="1"/>
    </xf>
    <xf numFmtId="0" fontId="3" fillId="9" borderId="80"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1" fillId="2" borderId="60" xfId="0" applyFont="1" applyFill="1" applyBorder="1" applyAlignment="1">
      <alignment horizontal="right" vertical="center" wrapText="1"/>
    </xf>
    <xf numFmtId="0" fontId="0" fillId="0" borderId="60" xfId="0" applyBorder="1" applyAlignment="1">
      <alignment horizontal="right"/>
    </xf>
    <xf numFmtId="0" fontId="0" fillId="0" borderId="23" xfId="0" applyBorder="1"/>
    <xf numFmtId="0" fontId="0" fillId="0" borderId="19" xfId="0" applyBorder="1"/>
    <xf numFmtId="0" fontId="3" fillId="8" borderId="17" xfId="0" applyFont="1" applyFill="1" applyBorder="1" applyAlignment="1">
      <alignment horizontal="center" vertical="center" wrapText="1"/>
    </xf>
    <xf numFmtId="0" fontId="3" fillId="9" borderId="46" xfId="0" applyFont="1" applyFill="1" applyBorder="1" applyAlignment="1">
      <alignment horizontal="center" vertical="center" wrapText="1"/>
    </xf>
    <xf numFmtId="0" fontId="3" fillId="9" borderId="45" xfId="0" applyFont="1" applyFill="1" applyBorder="1" applyAlignment="1">
      <alignment horizontal="center" vertical="center" wrapText="1"/>
    </xf>
    <xf numFmtId="0" fontId="3" fillId="9" borderId="61" xfId="0" applyFont="1" applyFill="1" applyBorder="1" applyAlignment="1">
      <alignment horizontal="center" vertical="center" wrapText="1"/>
    </xf>
    <xf numFmtId="0" fontId="3" fillId="9" borderId="60" xfId="0" applyFont="1" applyFill="1" applyBorder="1" applyAlignment="1">
      <alignment horizontal="center" vertical="center" wrapText="1"/>
    </xf>
  </cellXfs>
  <cellStyles count="5">
    <cellStyle name="เครื่องหมายจุลภาค 2" xfId="4"/>
    <cellStyle name="ปกติ" xfId="0" builtinId="0"/>
    <cellStyle name="ปกติ 2 2" xfId="2"/>
    <cellStyle name="ปกติ 2 2 2" xfId="3"/>
    <cellStyle name="ปกติ 3" xfId="1"/>
  </cellStyles>
  <dxfs count="0"/>
  <tableStyles count="0" defaultTableStyle="TableStyleMedium2" defaultPivotStyle="PivotStyleLight16"/>
  <colors>
    <mruColors>
      <color rgb="FFCC66FF"/>
      <color rgb="FF8A3CC4"/>
      <color rgb="FFC59EE2"/>
      <color rgb="FFCBA9E5"/>
      <color rgb="FFB07BD7"/>
      <color rgb="FFBA8CDC"/>
      <color rgb="FFAE78D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th-TH"/>
  <c:chart>
    <c:title>
      <c:tx>
        <c:rich>
          <a:bodyPr/>
          <a:lstStyle/>
          <a:p>
            <a:pPr>
              <a:defRPr sz="800" b="1" i="0" u="none" strike="noStrike" baseline="0">
                <a:solidFill>
                  <a:srgbClr val="000000"/>
                </a:solidFill>
                <a:latin typeface="Tahoma"/>
                <a:ea typeface="Tahoma"/>
                <a:cs typeface="Tahoma"/>
              </a:defRPr>
            </a:pPr>
            <a:r>
              <a:rPr lang="th-TH" sz="1200" b="1" i="0" u="none" strike="noStrike" baseline="0">
                <a:solidFill>
                  <a:srgbClr val="333333"/>
                </a:solidFill>
                <a:latin typeface="Tahoma"/>
                <a:ea typeface="Tahoma"/>
                <a:cs typeface="Tahoma"/>
              </a:rPr>
              <a:t>ผลการขึ้นทะเบียนและปรับปรุงทะเบียนเกษตรกร</a:t>
            </a:r>
          </a:p>
          <a:p>
            <a:pPr>
              <a:defRPr sz="800" b="1" i="0" u="none" strike="noStrike" baseline="0">
                <a:solidFill>
                  <a:srgbClr val="000000"/>
                </a:solidFill>
                <a:latin typeface="Tahoma"/>
                <a:ea typeface="Tahoma"/>
                <a:cs typeface="Tahoma"/>
              </a:defRPr>
            </a:pPr>
            <a:r>
              <a:rPr lang="th-TH" sz="900" b="1" i="0" u="none" strike="noStrike" baseline="0">
                <a:solidFill>
                  <a:srgbClr val="333333"/>
                </a:solidFill>
                <a:latin typeface="Tahoma"/>
                <a:ea typeface="Tahoma"/>
                <a:cs typeface="Tahoma"/>
              </a:rPr>
              <a:t>(1 ต.ค. 67 - 10 ก.ย. 68) </a:t>
            </a:r>
          </a:p>
        </c:rich>
      </c:tx>
      <c:layout>
        <c:manualLayout>
          <c:xMode val="edge"/>
          <c:yMode val="edge"/>
          <c:x val="0.25020600221025002"/>
          <c:y val="2.2752155980502439E-2"/>
        </c:manualLayout>
      </c:layout>
      <c:spPr>
        <a:noFill/>
        <a:ln w="25400">
          <a:noFill/>
        </a:ln>
      </c:spPr>
    </c:title>
    <c:plotArea>
      <c:layout>
        <c:manualLayout>
          <c:layoutTarget val="inner"/>
          <c:xMode val="edge"/>
          <c:yMode val="edge"/>
          <c:x val="0.19947084465319034"/>
          <c:y val="0.10365806897594589"/>
          <c:w val="0.71366460223173911"/>
          <c:h val="0.83625638616160636"/>
        </c:manualLayout>
      </c:layout>
      <c:barChart>
        <c:barDir val="bar"/>
        <c:grouping val="clustered"/>
        <c:ser>
          <c:idx val="0"/>
          <c:order val="0"/>
          <c:tx>
            <c:strRef>
              <c:f>ทบก.ภาพรวม!$B$3</c:f>
              <c:strCache>
                <c:ptCount val="1"/>
                <c:pt idx="0">
                  <c:v>จำนวนครัวเรือน</c:v>
                </c:pt>
              </c:strCache>
            </c:strRef>
          </c:tx>
          <c:spPr>
            <a:solidFill>
              <a:schemeClr val="accent6">
                <a:lumMod val="75000"/>
              </a:schemeClr>
            </a:solidFill>
            <a:ln>
              <a:noFill/>
            </a:ln>
            <a:effectLst/>
          </c:spPr>
          <c:dPt>
            <c:idx val="4"/>
            <c:spPr>
              <a:solidFill>
                <a:srgbClr val="00B050"/>
              </a:solidFill>
              <a:ln w="25400">
                <a:noFill/>
              </a:ln>
            </c:spPr>
          </c:dPt>
          <c:dLbls>
            <c:spPr>
              <a:solidFill>
                <a:srgbClr val="00B050"/>
              </a:solidFill>
              <a:ln w="25400">
                <a:noFill/>
              </a:ln>
            </c:spPr>
            <c:txPr>
              <a:bodyPr wrap="square" lIns="38100" tIns="19050" rIns="38100" bIns="19050" anchor="ctr">
                <a:spAutoFit/>
              </a:bodyPr>
              <a:lstStyle/>
              <a:p>
                <a:pPr>
                  <a:defRPr sz="800" b="1" i="0" u="none" strike="noStrike" baseline="0">
                    <a:solidFill>
                      <a:srgbClr val="FFFFFF"/>
                    </a:solidFill>
                    <a:latin typeface="Tahoma"/>
                    <a:ea typeface="Tahoma"/>
                    <a:cs typeface="Tahoma"/>
                  </a:defRPr>
                </a:pPr>
                <a:endParaRPr lang="th-TH"/>
              </a:p>
            </c:txPr>
            <c:dLblPos val="inEnd"/>
            <c:showVal val="1"/>
            <c:extLst>
              <c:ext xmlns:c15="http://schemas.microsoft.com/office/drawing/2012/chart" uri="{CE6537A1-D6FC-4f65-9D91-7224C49458BB}">
                <c15:showLeaderLines val="0"/>
              </c:ext>
            </c:extLst>
          </c:dLbls>
          <c:cat>
            <c:strRef>
              <c:f>ทบก.ภาพรวม!$A$5:$A$12</c:f>
              <c:strCache>
                <c:ptCount val="8"/>
                <c:pt idx="0">
                  <c:v>เมืองเพชรบุรี</c:v>
                </c:pt>
                <c:pt idx="1">
                  <c:v>เขาย้อย</c:v>
                </c:pt>
                <c:pt idx="2">
                  <c:v>หนองหญ้าปล้อง</c:v>
                </c:pt>
                <c:pt idx="3">
                  <c:v>ชะอำ</c:v>
                </c:pt>
                <c:pt idx="4">
                  <c:v>ท่ายาง</c:v>
                </c:pt>
                <c:pt idx="5">
                  <c:v>บ้านลาด</c:v>
                </c:pt>
                <c:pt idx="6">
                  <c:v>บ้านแหลม</c:v>
                </c:pt>
                <c:pt idx="7">
                  <c:v>แก่งกระจาน</c:v>
                </c:pt>
              </c:strCache>
            </c:strRef>
          </c:cat>
          <c:val>
            <c:numRef>
              <c:f>ทบก.ภาพรวม!$B$5:$B$12</c:f>
              <c:numCache>
                <c:formatCode>#,##0</c:formatCode>
                <c:ptCount val="8"/>
                <c:pt idx="0">
                  <c:v>4129</c:v>
                </c:pt>
                <c:pt idx="1">
                  <c:v>2816</c:v>
                </c:pt>
                <c:pt idx="2">
                  <c:v>1643</c:v>
                </c:pt>
                <c:pt idx="3">
                  <c:v>2688</c:v>
                </c:pt>
                <c:pt idx="4">
                  <c:v>8525</c:v>
                </c:pt>
                <c:pt idx="5">
                  <c:v>5418</c:v>
                </c:pt>
                <c:pt idx="6">
                  <c:v>997</c:v>
                </c:pt>
                <c:pt idx="7">
                  <c:v>3784</c:v>
                </c:pt>
              </c:numCache>
            </c:numRef>
          </c:val>
        </c:ser>
        <c:ser>
          <c:idx val="1"/>
          <c:order val="1"/>
          <c:tx>
            <c:strRef>
              <c:f>ทบก.ภาพรวม!$C$3</c:f>
              <c:strCache>
                <c:ptCount val="1"/>
                <c:pt idx="0">
                  <c:v>จำนวนครัวเรือนที่ได้</c:v>
                </c:pt>
              </c:strCache>
            </c:strRef>
          </c:tx>
          <c:spPr>
            <a:solidFill>
              <a:srgbClr val="FF0000"/>
            </a:solidFill>
            <a:ln w="25400">
              <a:noFill/>
            </a:ln>
          </c:spPr>
          <c:dLbls>
            <c:dLbl>
              <c:idx val="0"/>
              <c:layout>
                <c:manualLayout>
                  <c:x val="-5.1526479897551652E-17"/>
                  <c:y val="-7.4404761904761987E-3"/>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1"/>
              <c:layout>
                <c:manualLayout>
                  <c:x val="-2.8105677346824611E-3"/>
                  <c:y val="-1.1160128421447334E-2"/>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2"/>
              <c:layout>
                <c:manualLayout>
                  <c:x val="-5.1526479897551652E-17"/>
                  <c:y val="-7.4401832583426437E-3"/>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3"/>
              <c:layout>
                <c:manualLayout>
                  <c:x val="-1.5098568883268719E-3"/>
                  <c:y val="-7.4390827835709881E-3"/>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4"/>
              <c:layout>
                <c:manualLayout>
                  <c:x val="-5.6211354693649091E-3"/>
                  <c:y val="-3.7202380952380976E-3"/>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5"/>
              <c:layout>
                <c:manualLayout>
                  <c:x val="-8.4317032040473246E-3"/>
                  <c:y val="-3.7202380952380976E-3"/>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6"/>
              <c:layout>
                <c:manualLayout>
                  <c:x val="-2.8105677346824095E-3"/>
                  <c:y val="-3.7202380952379641E-3"/>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dLbl>
              <c:idx val="7"/>
              <c:layout>
                <c:manualLayout>
                  <c:x val="-8.4317032040472275E-3"/>
                  <c:y val="0"/>
                </c:manualLayout>
              </c:layout>
              <c:spPr>
                <a:noFill/>
                <a:ln w="25400">
                  <a:noFill/>
                </a:ln>
              </c:spPr>
              <c:txPr>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1" i="0" u="none" strike="noStrike" baseline="0">
                    <a:solidFill>
                      <a:srgbClr val="000000"/>
                    </a:solidFill>
                    <a:latin typeface="Tahoma"/>
                    <a:ea typeface="Tahoma"/>
                    <a:cs typeface="Tahoma"/>
                  </a:defRPr>
                </a:pPr>
                <a:endParaRPr lang="th-TH"/>
              </a:p>
            </c:txPr>
            <c:dLblPos val="outEnd"/>
            <c:showVal val="1"/>
            <c:extLst>
              <c:ext xmlns:c15="http://schemas.microsoft.com/office/drawing/2012/chart" uri="{CE6537A1-D6FC-4f65-9D91-7224C49458BB}">
                <c15:showLeaderLines val="0"/>
              </c:ext>
            </c:extLst>
          </c:dLbls>
          <c:cat>
            <c:strRef>
              <c:f>ทบก.ภาพรวม!$A$5:$A$12</c:f>
              <c:strCache>
                <c:ptCount val="8"/>
                <c:pt idx="0">
                  <c:v>เมืองเพชรบุรี</c:v>
                </c:pt>
                <c:pt idx="1">
                  <c:v>เขาย้อย</c:v>
                </c:pt>
                <c:pt idx="2">
                  <c:v>หนองหญ้าปล้อง</c:v>
                </c:pt>
                <c:pt idx="3">
                  <c:v>ชะอำ</c:v>
                </c:pt>
                <c:pt idx="4">
                  <c:v>ท่ายาง</c:v>
                </c:pt>
                <c:pt idx="5">
                  <c:v>บ้านลาด</c:v>
                </c:pt>
                <c:pt idx="6">
                  <c:v>บ้านแหลม</c:v>
                </c:pt>
                <c:pt idx="7">
                  <c:v>แก่งกระจาน</c:v>
                </c:pt>
              </c:strCache>
            </c:strRef>
          </c:cat>
          <c:val>
            <c:numRef>
              <c:f>ทบก.ภาพรวม!$C$5:$C$12</c:f>
              <c:numCache>
                <c:formatCode>#,##0</c:formatCode>
                <c:ptCount val="8"/>
                <c:pt idx="0">
                  <c:v>2967</c:v>
                </c:pt>
                <c:pt idx="1">
                  <c:v>1570</c:v>
                </c:pt>
                <c:pt idx="2">
                  <c:v>445</c:v>
                </c:pt>
                <c:pt idx="3">
                  <c:v>1209</c:v>
                </c:pt>
                <c:pt idx="4">
                  <c:v>6114</c:v>
                </c:pt>
                <c:pt idx="5">
                  <c:v>4030</c:v>
                </c:pt>
                <c:pt idx="6">
                  <c:v>712</c:v>
                </c:pt>
                <c:pt idx="7">
                  <c:v>861</c:v>
                </c:pt>
              </c:numCache>
            </c:numRef>
          </c:val>
        </c:ser>
        <c:gapWidth val="45"/>
        <c:overlap val="7"/>
        <c:axId val="106502784"/>
        <c:axId val="106525056"/>
      </c:barChart>
      <c:catAx>
        <c:axId val="106502784"/>
        <c:scaling>
          <c:orientation val="maxMin"/>
        </c:scaling>
        <c:axPos val="l"/>
        <c:majorGridlines>
          <c:spPr>
            <a:ln w="9525" cap="flat" cmpd="sng" algn="ctr">
              <a:solidFill>
                <a:schemeClr val="tx1">
                  <a:lumMod val="15000"/>
                  <a:lumOff val="85000"/>
                </a:schemeClr>
              </a:solidFill>
              <a:round/>
            </a:ln>
            <a:effectLst/>
          </c:spPr>
        </c:majorGridlines>
        <c:numFmt formatCode="General" sourceLinked="1"/>
        <c:majorTickMark val="none"/>
        <c:tickLblPos val="nextTo"/>
        <c:spPr>
          <a:noFill/>
          <a:ln w="9525" cap="flat" cmpd="sng" algn="ctr">
            <a:solidFill>
              <a:schemeClr val="tx1">
                <a:lumMod val="15000"/>
                <a:lumOff val="85000"/>
              </a:schemeClr>
            </a:solidFill>
            <a:round/>
          </a:ln>
          <a:effectLst/>
        </c:spPr>
        <c:txPr>
          <a:bodyPr rot="0" vert="horz"/>
          <a:lstStyle/>
          <a:p>
            <a:pPr>
              <a:defRPr sz="800" b="1" i="0" u="none" strike="noStrike" baseline="0">
                <a:solidFill>
                  <a:srgbClr val="333333"/>
                </a:solidFill>
                <a:latin typeface="Tahoma"/>
                <a:ea typeface="Tahoma"/>
                <a:cs typeface="Tahoma"/>
              </a:defRPr>
            </a:pPr>
            <a:endParaRPr lang="th-TH"/>
          </a:p>
        </c:txPr>
        <c:crossAx val="106525056"/>
        <c:crosses val="autoZero"/>
        <c:auto val="1"/>
        <c:lblAlgn val="ctr"/>
        <c:lblOffset val="100"/>
      </c:catAx>
      <c:valAx>
        <c:axId val="106525056"/>
        <c:scaling>
          <c:orientation val="minMax"/>
        </c:scaling>
        <c:delete val="1"/>
        <c:axPos val="t"/>
        <c:numFmt formatCode="#,##0" sourceLinked="1"/>
        <c:tickLblPos val="nextTo"/>
        <c:crossAx val="106502784"/>
        <c:crosses val="autoZero"/>
        <c:crossBetween val="between"/>
      </c:valAx>
      <c:spPr>
        <a:noFill/>
        <a:ln w="25400">
          <a:noFill/>
        </a:ln>
      </c:spPr>
    </c:plotArea>
    <c:legend>
      <c:legendPos val="r"/>
      <c:layout>
        <c:manualLayout>
          <c:xMode val="edge"/>
          <c:yMode val="edge"/>
          <c:x val="0.14309210526315788"/>
          <c:y val="0.93911101112360962"/>
          <c:w val="0.79166666666666652"/>
          <c:h val="4.6838345206849145E-2"/>
        </c:manualLayout>
      </c:layout>
      <c:spPr>
        <a:noFill/>
        <a:ln w="25400">
          <a:noFill/>
        </a:ln>
      </c:spPr>
      <c:txPr>
        <a:bodyPr/>
        <a:lstStyle/>
        <a:p>
          <a:pPr>
            <a:defRPr sz="525" b="1" i="0" u="none" strike="noStrike" baseline="0">
              <a:solidFill>
                <a:srgbClr val="333333"/>
              </a:solidFill>
              <a:latin typeface="Tahoma"/>
              <a:ea typeface="Tahoma"/>
              <a:cs typeface="Tahoma"/>
            </a:defRPr>
          </a:pPr>
          <a:endParaRPr lang="th-TH"/>
        </a:p>
      </c:txPr>
    </c:legend>
    <c:plotVisOnly val="1"/>
    <c:dispBlanksAs val="gap"/>
  </c:chart>
  <c:spPr>
    <a:solidFill>
      <a:schemeClr val="bg1"/>
    </a:solidFill>
    <a:ln w="9525" cap="flat" cmpd="sng" algn="ctr">
      <a:solidFill>
        <a:schemeClr val="tx1">
          <a:lumMod val="15000"/>
          <a:lumOff val="85000"/>
        </a:schemeClr>
      </a:solidFill>
      <a:round/>
    </a:ln>
    <a:effectLst/>
  </c:spPr>
  <c:txPr>
    <a:bodyPr/>
    <a:lstStyle/>
    <a:p>
      <a:pPr>
        <a:defRPr sz="800" b="1" i="0" u="none" strike="noStrike" baseline="0">
          <a:solidFill>
            <a:srgbClr val="000000"/>
          </a:solidFill>
          <a:latin typeface="Tahoma"/>
          <a:ea typeface="Tahoma"/>
          <a:cs typeface="Tahoma"/>
        </a:defRPr>
      </a:pPr>
      <a:endParaRPr lang="th-TH"/>
    </a:p>
  </c:txPr>
  <c:printSettings>
    <c:headerFooter/>
    <c:pageMargins b="0.75000000000000056" l="0.70000000000000051" r="0.70000000000000051" t="0.75000000000000056" header="0.30000000000000027" footer="0.30000000000000027"/>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14</xdr:col>
      <xdr:colOff>28576</xdr:colOff>
      <xdr:row>0</xdr:row>
      <xdr:rowOff>57150</xdr:rowOff>
    </xdr:from>
    <xdr:to>
      <xdr:col>21</xdr:col>
      <xdr:colOff>371476</xdr:colOff>
      <xdr:row>17</xdr:row>
      <xdr:rowOff>19049</xdr:rowOff>
    </xdr:to>
    <xdr:graphicFrame macro="">
      <xdr:nvGraphicFramePr>
        <xdr:cNvPr id="2" name="แผนภูมิ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0.30015</cdr:x>
      <cdr:y>0.88569</cdr:y>
    </cdr:from>
    <cdr:to>
      <cdr:x>0.45826</cdr:x>
      <cdr:y>0.97486</cdr:y>
    </cdr:to>
    <cdr:sp macro="" textlink="">
      <cdr:nvSpPr>
        <cdr:cNvPr id="21" name="กล่องข้อความ 1"/>
        <cdr:cNvSpPr txBox="1"/>
      </cdr:nvSpPr>
      <cdr:spPr>
        <a:xfrm xmlns:a="http://schemas.openxmlformats.org/drawingml/2006/main">
          <a:off x="1543846" y="4285587"/>
          <a:ext cx="813239" cy="4314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cs typeface="+mj-cs"/>
            </a:rPr>
            <a:t>(</a:t>
          </a:r>
          <a:r>
            <a:rPr lang="th-TH" sz="800" b="1">
              <a:solidFill>
                <a:schemeClr val="accent5">
                  <a:lumMod val="75000"/>
                </a:schemeClr>
              </a:solidFill>
              <a:cs typeface="+mj-cs"/>
            </a:rPr>
            <a:t>22.75 </a:t>
          </a:r>
          <a:r>
            <a:rPr lang="en-US" sz="800" b="1">
              <a:solidFill>
                <a:schemeClr val="accent5">
                  <a:lumMod val="75000"/>
                </a:schemeClr>
              </a:solidFill>
              <a:cs typeface="+mj-cs"/>
            </a:rPr>
            <a:t>%)</a:t>
          </a:r>
          <a:endParaRPr lang="th-TH" sz="800" b="1">
            <a:solidFill>
              <a:schemeClr val="accent5">
                <a:lumMod val="75000"/>
              </a:schemeClr>
            </a:solidFill>
            <a:cs typeface="+mj-cs"/>
          </a:endParaRPr>
        </a:p>
      </cdr:txBody>
    </cdr:sp>
  </cdr:relSizeAnchor>
  <cdr:relSizeAnchor xmlns:cdr="http://schemas.openxmlformats.org/drawingml/2006/chartDrawing">
    <cdr:from>
      <cdr:x>0.29032</cdr:x>
      <cdr:y>0.7863</cdr:y>
    </cdr:from>
    <cdr:to>
      <cdr:x>0.44872</cdr:x>
      <cdr:y>0.87694</cdr:y>
    </cdr:to>
    <cdr:sp macro="" textlink="">
      <cdr:nvSpPr>
        <cdr:cNvPr id="22" name="กล่องข้อความ 1"/>
        <cdr:cNvSpPr txBox="1"/>
      </cdr:nvSpPr>
      <cdr:spPr>
        <a:xfrm xmlns:a="http://schemas.openxmlformats.org/drawingml/2006/main">
          <a:off x="1493238" y="3804655"/>
          <a:ext cx="814730" cy="438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cs typeface="+mj-cs"/>
            </a:rPr>
            <a:t>(</a:t>
          </a:r>
          <a:r>
            <a:rPr lang="th-TH" sz="800" b="1">
              <a:solidFill>
                <a:schemeClr val="accent5">
                  <a:lumMod val="75000"/>
                </a:schemeClr>
              </a:solidFill>
              <a:cs typeface="+mj-cs"/>
            </a:rPr>
            <a:t>71.41</a:t>
          </a:r>
          <a:r>
            <a:rPr lang="en-US" sz="800" b="1">
              <a:solidFill>
                <a:schemeClr val="accent5">
                  <a:lumMod val="75000"/>
                </a:schemeClr>
              </a:solidFill>
              <a:cs typeface="+mj-cs"/>
            </a:rPr>
            <a:t> %)</a:t>
          </a:r>
          <a:endParaRPr lang="th-TH" sz="800" b="1">
            <a:solidFill>
              <a:schemeClr val="accent5">
                <a:lumMod val="75000"/>
              </a:schemeClr>
            </a:solidFill>
            <a:cs typeface="+mj-cs"/>
          </a:endParaRPr>
        </a:p>
      </cdr:txBody>
    </cdr:sp>
  </cdr:relSizeAnchor>
  <cdr:relSizeAnchor xmlns:cdr="http://schemas.openxmlformats.org/drawingml/2006/chartDrawing">
    <cdr:from>
      <cdr:x>0.54151</cdr:x>
      <cdr:y>0.68082</cdr:y>
    </cdr:from>
    <cdr:to>
      <cdr:x>0.6907</cdr:x>
      <cdr:y>0.77145</cdr:y>
    </cdr:to>
    <cdr:sp macro="" textlink="">
      <cdr:nvSpPr>
        <cdr:cNvPr id="23" name="กล่องข้อความ 1"/>
        <cdr:cNvSpPr txBox="1"/>
      </cdr:nvSpPr>
      <cdr:spPr>
        <a:xfrm xmlns:a="http://schemas.openxmlformats.org/drawingml/2006/main">
          <a:off x="2785280" y="3294276"/>
          <a:ext cx="767358" cy="4385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cs typeface="+mj-cs"/>
            </a:rPr>
            <a:t>(</a:t>
          </a:r>
          <a:r>
            <a:rPr lang="th-TH" sz="800" b="1">
              <a:solidFill>
                <a:schemeClr val="accent5">
                  <a:lumMod val="75000"/>
                </a:schemeClr>
              </a:solidFill>
              <a:cs typeface="+mj-cs"/>
            </a:rPr>
            <a:t>74.38 </a:t>
          </a:r>
          <a:r>
            <a:rPr lang="en-US" sz="800" b="1">
              <a:solidFill>
                <a:schemeClr val="accent5">
                  <a:lumMod val="75000"/>
                </a:schemeClr>
              </a:solidFill>
              <a:cs typeface="+mj-cs"/>
            </a:rPr>
            <a:t>%)</a:t>
          </a:r>
          <a:endParaRPr lang="th-TH" sz="800" b="1">
            <a:solidFill>
              <a:schemeClr val="accent5">
                <a:lumMod val="75000"/>
              </a:schemeClr>
            </a:solidFill>
            <a:cs typeface="+mj-cs"/>
          </a:endParaRPr>
        </a:p>
      </cdr:txBody>
    </cdr:sp>
  </cdr:relSizeAnchor>
  <cdr:relSizeAnchor xmlns:cdr="http://schemas.openxmlformats.org/drawingml/2006/chartDrawing">
    <cdr:from>
      <cdr:x>0.34616</cdr:x>
      <cdr:y>0.47167</cdr:y>
    </cdr:from>
    <cdr:to>
      <cdr:x>0.49413</cdr:x>
      <cdr:y>0.56231</cdr:y>
    </cdr:to>
    <cdr:sp macro="" textlink="">
      <cdr:nvSpPr>
        <cdr:cNvPr id="25" name="กล่องข้อความ 1"/>
        <cdr:cNvSpPr txBox="1"/>
      </cdr:nvSpPr>
      <cdr:spPr>
        <a:xfrm xmlns:a="http://schemas.openxmlformats.org/drawingml/2006/main">
          <a:off x="1780483" y="2282284"/>
          <a:ext cx="761084" cy="43857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cs typeface="+mj-cs"/>
            </a:rPr>
            <a:t>(</a:t>
          </a:r>
          <a:r>
            <a:rPr lang="th-TH" sz="800" b="1">
              <a:solidFill>
                <a:schemeClr val="accent5">
                  <a:lumMod val="75000"/>
                </a:schemeClr>
              </a:solidFill>
              <a:cs typeface="+mj-cs"/>
            </a:rPr>
            <a:t>44.98</a:t>
          </a:r>
          <a:r>
            <a:rPr lang="th-TH" sz="800" b="1" baseline="0">
              <a:solidFill>
                <a:schemeClr val="accent5">
                  <a:lumMod val="75000"/>
                </a:schemeClr>
              </a:solidFill>
              <a:cs typeface="+mj-cs"/>
            </a:rPr>
            <a:t> </a:t>
          </a:r>
          <a:r>
            <a:rPr lang="en-US" sz="800" b="1">
              <a:solidFill>
                <a:schemeClr val="accent5">
                  <a:lumMod val="75000"/>
                </a:schemeClr>
              </a:solidFill>
              <a:cs typeface="+mj-cs"/>
            </a:rPr>
            <a:t>%)</a:t>
          </a:r>
          <a:endParaRPr lang="th-TH" sz="800" b="1">
            <a:solidFill>
              <a:schemeClr val="accent5">
                <a:lumMod val="75000"/>
              </a:schemeClr>
            </a:solidFill>
            <a:cs typeface="+mj-cs"/>
          </a:endParaRPr>
        </a:p>
      </cdr:txBody>
    </cdr:sp>
  </cdr:relSizeAnchor>
  <cdr:relSizeAnchor xmlns:cdr="http://schemas.openxmlformats.org/drawingml/2006/chartDrawing">
    <cdr:from>
      <cdr:x>0.27264</cdr:x>
      <cdr:y>0.36846</cdr:y>
    </cdr:from>
    <cdr:to>
      <cdr:x>0.44937</cdr:x>
      <cdr:y>0.45885</cdr:y>
    </cdr:to>
    <cdr:sp macro="" textlink="">
      <cdr:nvSpPr>
        <cdr:cNvPr id="26" name="กล่องข้อความ 1"/>
        <cdr:cNvSpPr txBox="1"/>
      </cdr:nvSpPr>
      <cdr:spPr>
        <a:xfrm xmlns:a="http://schemas.openxmlformats.org/drawingml/2006/main">
          <a:off x="1402320" y="1782882"/>
          <a:ext cx="909011" cy="43737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baseline="0">
              <a:solidFill>
                <a:schemeClr val="accent5">
                  <a:lumMod val="75000"/>
                </a:schemeClr>
              </a:solidFill>
              <a:cs typeface="+mj-cs"/>
            </a:rPr>
            <a:t>(</a:t>
          </a:r>
          <a:r>
            <a:rPr lang="th-TH" sz="800" b="1" baseline="0">
              <a:solidFill>
                <a:schemeClr val="accent5">
                  <a:lumMod val="75000"/>
                </a:schemeClr>
              </a:solidFill>
              <a:cs typeface="+mj-cs"/>
            </a:rPr>
            <a:t>27.08 </a:t>
          </a:r>
          <a:r>
            <a:rPr lang="en-US" sz="800" b="1">
              <a:solidFill>
                <a:schemeClr val="accent5">
                  <a:lumMod val="75000"/>
                </a:schemeClr>
              </a:solidFill>
              <a:cs typeface="+mj-cs"/>
            </a:rPr>
            <a:t>%)</a:t>
          </a:r>
          <a:endParaRPr lang="th-TH" sz="800" b="1">
            <a:solidFill>
              <a:schemeClr val="accent5">
                <a:lumMod val="75000"/>
              </a:schemeClr>
            </a:solidFill>
            <a:cs typeface="+mj-cs"/>
          </a:endParaRPr>
        </a:p>
      </cdr:txBody>
    </cdr:sp>
  </cdr:relSizeAnchor>
  <cdr:relSizeAnchor xmlns:cdr="http://schemas.openxmlformats.org/drawingml/2006/chartDrawing">
    <cdr:from>
      <cdr:x>0.37242</cdr:x>
      <cdr:y>0.26862</cdr:y>
    </cdr:from>
    <cdr:to>
      <cdr:x>0.50718</cdr:x>
      <cdr:y>0.3595</cdr:y>
    </cdr:to>
    <cdr:sp macro="" textlink="">
      <cdr:nvSpPr>
        <cdr:cNvPr id="27" name="กล่องข้อความ 1"/>
        <cdr:cNvSpPr txBox="1"/>
      </cdr:nvSpPr>
      <cdr:spPr>
        <a:xfrm xmlns:a="http://schemas.openxmlformats.org/drawingml/2006/main">
          <a:off x="1915525" y="1299779"/>
          <a:ext cx="693138" cy="43974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cs typeface="+mj-cs"/>
            </a:rPr>
            <a:t>(</a:t>
          </a:r>
          <a:r>
            <a:rPr lang="th-TH" sz="800" b="1">
              <a:solidFill>
                <a:schemeClr val="accent5">
                  <a:lumMod val="75000"/>
                </a:schemeClr>
              </a:solidFill>
              <a:cs typeface="+mj-cs"/>
            </a:rPr>
            <a:t>55.75 </a:t>
          </a:r>
          <a:r>
            <a:rPr lang="en-US" sz="800" b="1">
              <a:solidFill>
                <a:schemeClr val="accent5">
                  <a:lumMod val="75000"/>
                </a:schemeClr>
              </a:solidFill>
              <a:cs typeface="+mj-cs"/>
            </a:rPr>
            <a:t>%)</a:t>
          </a:r>
          <a:endParaRPr lang="th-TH" sz="800" b="1">
            <a:solidFill>
              <a:schemeClr val="accent5">
                <a:lumMod val="75000"/>
              </a:schemeClr>
            </a:solidFill>
            <a:cs typeface="+mj-cs"/>
          </a:endParaRPr>
        </a:p>
      </cdr:txBody>
    </cdr:sp>
  </cdr:relSizeAnchor>
  <cdr:relSizeAnchor xmlns:cdr="http://schemas.openxmlformats.org/drawingml/2006/chartDrawing">
    <cdr:from>
      <cdr:x>0.47464</cdr:x>
      <cdr:y>0.16189</cdr:y>
    </cdr:from>
    <cdr:to>
      <cdr:x>0.61571</cdr:x>
      <cdr:y>0.25204</cdr:y>
    </cdr:to>
    <cdr:sp macro="" textlink="">
      <cdr:nvSpPr>
        <cdr:cNvPr id="28" name="กล่องข้อความ 1"/>
        <cdr:cNvSpPr txBox="1"/>
      </cdr:nvSpPr>
      <cdr:spPr>
        <a:xfrm xmlns:a="http://schemas.openxmlformats.org/drawingml/2006/main">
          <a:off x="2441311" y="783330"/>
          <a:ext cx="725593" cy="4362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latin typeface="+mn-lt"/>
              <a:cs typeface="+mj-cs"/>
            </a:rPr>
            <a:t>(</a:t>
          </a:r>
          <a:r>
            <a:rPr lang="th-TH" sz="800" b="1">
              <a:solidFill>
                <a:schemeClr val="accent5">
                  <a:lumMod val="75000"/>
                </a:schemeClr>
              </a:solidFill>
              <a:latin typeface="+mn-lt"/>
              <a:cs typeface="+mj-cs"/>
            </a:rPr>
            <a:t>71.86</a:t>
          </a:r>
          <a:r>
            <a:rPr lang="th-TH" sz="800" b="1" baseline="0">
              <a:solidFill>
                <a:schemeClr val="accent5">
                  <a:lumMod val="75000"/>
                </a:schemeClr>
              </a:solidFill>
              <a:latin typeface="+mn-lt"/>
              <a:cs typeface="+mj-cs"/>
            </a:rPr>
            <a:t> </a:t>
          </a:r>
          <a:r>
            <a:rPr lang="en-US" sz="800" b="1">
              <a:solidFill>
                <a:schemeClr val="accent5">
                  <a:lumMod val="75000"/>
                </a:schemeClr>
              </a:solidFill>
              <a:latin typeface="+mn-lt"/>
              <a:cs typeface="+mj-cs"/>
            </a:rPr>
            <a:t>%)</a:t>
          </a:r>
          <a:endParaRPr lang="th-TH" sz="800" b="1">
            <a:solidFill>
              <a:schemeClr val="accent5">
                <a:lumMod val="75000"/>
              </a:schemeClr>
            </a:solidFill>
            <a:latin typeface="+mn-lt"/>
            <a:cs typeface="+mj-cs"/>
          </a:endParaRPr>
        </a:p>
      </cdr:txBody>
    </cdr:sp>
  </cdr:relSizeAnchor>
  <cdr:relSizeAnchor xmlns:cdr="http://schemas.openxmlformats.org/drawingml/2006/chartDrawing">
    <cdr:from>
      <cdr:x>0.69427</cdr:x>
      <cdr:y>0.57445</cdr:y>
    </cdr:from>
    <cdr:to>
      <cdr:x>0.85176</cdr:x>
      <cdr:y>0.66461</cdr:y>
    </cdr:to>
    <cdr:sp macro="" textlink="">
      <cdr:nvSpPr>
        <cdr:cNvPr id="12" name="กล่องข้อความ 1"/>
        <cdr:cNvSpPr txBox="1"/>
      </cdr:nvSpPr>
      <cdr:spPr>
        <a:xfrm xmlns:a="http://schemas.openxmlformats.org/drawingml/2006/main">
          <a:off x="3570980" y="2779605"/>
          <a:ext cx="810049" cy="43625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sz="800" b="1">
              <a:solidFill>
                <a:schemeClr val="accent5">
                  <a:lumMod val="75000"/>
                </a:schemeClr>
              </a:solidFill>
              <a:cs typeface="+mj-cs"/>
            </a:rPr>
            <a:t>(</a:t>
          </a:r>
          <a:r>
            <a:rPr lang="th-TH" sz="800" b="1">
              <a:solidFill>
                <a:schemeClr val="accent5">
                  <a:lumMod val="75000"/>
                </a:schemeClr>
              </a:solidFill>
              <a:cs typeface="+mj-cs"/>
            </a:rPr>
            <a:t>71.72</a:t>
          </a:r>
          <a:r>
            <a:rPr lang="th-TH" sz="800" b="1" baseline="0">
              <a:solidFill>
                <a:schemeClr val="accent5">
                  <a:lumMod val="75000"/>
                </a:schemeClr>
              </a:solidFill>
              <a:cs typeface="+mj-cs"/>
            </a:rPr>
            <a:t> </a:t>
          </a:r>
          <a:r>
            <a:rPr lang="en-US" sz="800" b="1">
              <a:solidFill>
                <a:schemeClr val="accent5">
                  <a:lumMod val="75000"/>
                </a:schemeClr>
              </a:solidFill>
              <a:cs typeface="+mj-cs"/>
            </a:rPr>
            <a:t>%)</a:t>
          </a:r>
          <a:endParaRPr lang="th-TH" sz="800" b="1">
            <a:solidFill>
              <a:schemeClr val="accent5">
                <a:lumMod val="75000"/>
              </a:schemeClr>
            </a:solidFill>
            <a:cs typeface="+mj-cs"/>
          </a:endParaRPr>
        </a:p>
      </cdr:txBody>
    </cdr:sp>
  </cdr:relSizeAnchor>
</c:userShapes>
</file>

<file path=xl/theme/theme1.xml><?xml version="1.0" encoding="utf-8"?>
<a:theme xmlns:a="http://schemas.openxmlformats.org/drawingml/2006/main" name="ธีมของ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farmer.doae.go.th/report/report67/report_rice_67_fmdfbd_pv/76/06/"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s://farmer.doae.go.th/report/report67/report_rice_67_fmdfbd_pv/76/06/" TargetMode="External"/></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farmer.doae.go.th/report/report67/report_rice_67_fmdfbd_pv/76/06/"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CC66FF"/>
  </sheetPr>
  <dimension ref="A1:AG26"/>
  <sheetViews>
    <sheetView zoomScale="120" zoomScaleNormal="120" workbookViewId="0">
      <selection sqref="A1:AG26"/>
    </sheetView>
  </sheetViews>
  <sheetFormatPr defaultRowHeight="14.25"/>
  <cols>
    <col min="1" max="1" width="10.875" customWidth="1"/>
    <col min="2" max="2" width="7.25" customWidth="1"/>
    <col min="3" max="4" width="5.75" customWidth="1"/>
    <col min="5" max="5" width="6" customWidth="1"/>
    <col min="6" max="6" width="6.5" customWidth="1"/>
    <col min="7" max="7" width="6.75" customWidth="1"/>
    <col min="8" max="8" width="5.375" customWidth="1"/>
    <col min="9" max="9" width="5.75" customWidth="1"/>
    <col min="10" max="10" width="6.875" customWidth="1"/>
    <col min="11" max="11" width="5.125" customWidth="1"/>
    <col min="12" max="13" width="5" customWidth="1"/>
    <col min="14" max="14" width="5.25" customWidth="1"/>
    <col min="15" max="15" width="4.875" customWidth="1"/>
    <col min="16" max="16" width="4.625" customWidth="1"/>
    <col min="17" max="17" width="5.125" customWidth="1"/>
    <col min="18" max="18" width="5.5" customWidth="1"/>
    <col min="19" max="19" width="4.875" customWidth="1"/>
    <col min="20" max="20" width="6.625" customWidth="1"/>
    <col min="21" max="22" width="4.75" customWidth="1"/>
    <col min="23" max="24" width="5" customWidth="1"/>
    <col min="25" max="25" width="4.875" customWidth="1"/>
    <col min="26" max="26" width="5.5" customWidth="1"/>
    <col min="27" max="27" width="5.375" customWidth="1"/>
    <col min="28" max="28" width="5" customWidth="1"/>
    <col min="29" max="29" width="5.5" customWidth="1"/>
    <col min="30" max="30" width="7" customWidth="1"/>
    <col min="31" max="31" width="6" customWidth="1"/>
    <col min="32" max="32" width="5.875" customWidth="1"/>
    <col min="33" max="33" width="4.75" customWidth="1"/>
  </cols>
  <sheetData>
    <row r="1" spans="1:33" ht="18" customHeight="1" thickBot="1">
      <c r="A1" s="345" t="s">
        <v>288</v>
      </c>
      <c r="B1" s="345"/>
      <c r="C1" s="345"/>
      <c r="D1" s="345"/>
      <c r="E1" s="345"/>
      <c r="F1" s="345"/>
      <c r="G1" s="345"/>
      <c r="H1" s="345"/>
      <c r="I1" s="345"/>
      <c r="J1" s="345"/>
      <c r="K1" s="345"/>
      <c r="L1" s="345"/>
      <c r="M1" s="345"/>
      <c r="N1" s="345"/>
      <c r="O1" s="345"/>
      <c r="P1" s="345"/>
      <c r="Q1" s="345"/>
      <c r="R1" s="345"/>
      <c r="S1" s="345"/>
      <c r="T1" s="345"/>
      <c r="U1" s="345"/>
      <c r="V1" s="345"/>
      <c r="W1" s="345"/>
      <c r="X1" s="345"/>
      <c r="Y1" s="345"/>
      <c r="Z1" s="345"/>
      <c r="AA1" s="345"/>
      <c r="AB1" s="345"/>
      <c r="AC1" s="345"/>
      <c r="AD1" s="345"/>
      <c r="AE1" s="345"/>
      <c r="AF1" s="345"/>
      <c r="AG1" s="345"/>
    </row>
    <row r="2" spans="1:33" ht="34.5" customHeight="1" thickBot="1">
      <c r="A2" s="346" t="s">
        <v>0</v>
      </c>
      <c r="B2" s="346" t="s">
        <v>172</v>
      </c>
      <c r="C2" s="346" t="s">
        <v>176</v>
      </c>
      <c r="D2" s="346" t="s">
        <v>175</v>
      </c>
      <c r="E2" s="346" t="s">
        <v>179</v>
      </c>
      <c r="F2" s="346" t="s">
        <v>180</v>
      </c>
      <c r="G2" s="346" t="s">
        <v>174</v>
      </c>
      <c r="H2" s="350" t="s">
        <v>1</v>
      </c>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2"/>
    </row>
    <row r="3" spans="1:33" ht="38.25" customHeight="1" thickBot="1">
      <c r="A3" s="347"/>
      <c r="B3" s="347"/>
      <c r="C3" s="347"/>
      <c r="D3" s="347"/>
      <c r="E3" s="347"/>
      <c r="F3" s="347"/>
      <c r="G3" s="347"/>
      <c r="H3" s="350" t="s">
        <v>178</v>
      </c>
      <c r="I3" s="353"/>
      <c r="J3" s="210" t="s">
        <v>270</v>
      </c>
      <c r="K3" s="354" t="s">
        <v>289</v>
      </c>
      <c r="L3" s="351"/>
      <c r="M3" s="354" t="s">
        <v>130</v>
      </c>
      <c r="N3" s="353"/>
      <c r="O3" s="351" t="s">
        <v>131</v>
      </c>
      <c r="P3" s="353"/>
      <c r="Q3" s="354" t="s">
        <v>2</v>
      </c>
      <c r="R3" s="353"/>
      <c r="S3" s="354" t="s">
        <v>262</v>
      </c>
      <c r="T3" s="353"/>
      <c r="U3" s="354" t="s">
        <v>290</v>
      </c>
      <c r="V3" s="353"/>
      <c r="W3" s="354" t="s">
        <v>4</v>
      </c>
      <c r="X3" s="353"/>
      <c r="Y3" s="354" t="s">
        <v>291</v>
      </c>
      <c r="Z3" s="353"/>
      <c r="AA3" s="354" t="s">
        <v>132</v>
      </c>
      <c r="AB3" s="351"/>
      <c r="AC3" s="353"/>
      <c r="AD3" s="89" t="s">
        <v>263</v>
      </c>
      <c r="AE3" s="355" t="s">
        <v>173</v>
      </c>
      <c r="AF3" s="356"/>
      <c r="AG3" s="357"/>
    </row>
    <row r="4" spans="1:33" ht="48.75" customHeight="1" thickBot="1">
      <c r="A4" s="347"/>
      <c r="B4" s="349"/>
      <c r="C4" s="349"/>
      <c r="D4" s="349"/>
      <c r="E4" s="349"/>
      <c r="F4" s="347"/>
      <c r="G4" s="347"/>
      <c r="H4" s="346" t="s">
        <v>8</v>
      </c>
      <c r="I4" s="346" t="s">
        <v>10</v>
      </c>
      <c r="J4" s="346" t="s">
        <v>8</v>
      </c>
      <c r="K4" s="346" t="s">
        <v>8</v>
      </c>
      <c r="L4" s="346" t="s">
        <v>9</v>
      </c>
      <c r="M4" s="346" t="s">
        <v>8</v>
      </c>
      <c r="N4" s="346" t="s">
        <v>9</v>
      </c>
      <c r="O4" s="346" t="s">
        <v>8</v>
      </c>
      <c r="P4" s="346" t="s">
        <v>9</v>
      </c>
      <c r="Q4" s="346" t="s">
        <v>8</v>
      </c>
      <c r="R4" s="346" t="s">
        <v>9</v>
      </c>
      <c r="S4" s="346" t="s">
        <v>8</v>
      </c>
      <c r="T4" s="346" t="s">
        <v>9</v>
      </c>
      <c r="U4" s="346" t="s">
        <v>292</v>
      </c>
      <c r="V4" s="346" t="s">
        <v>9</v>
      </c>
      <c r="W4" s="346" t="s">
        <v>8</v>
      </c>
      <c r="X4" s="346" t="s">
        <v>9</v>
      </c>
      <c r="Y4" s="346" t="s">
        <v>8</v>
      </c>
      <c r="Z4" s="346" t="s">
        <v>9</v>
      </c>
      <c r="AA4" s="346" t="s">
        <v>8</v>
      </c>
      <c r="AB4" s="346" t="s">
        <v>9</v>
      </c>
      <c r="AC4" s="346" t="s">
        <v>264</v>
      </c>
      <c r="AD4" s="346" t="s">
        <v>8</v>
      </c>
      <c r="AE4" s="358" t="s">
        <v>5</v>
      </c>
      <c r="AF4" s="358" t="s">
        <v>6</v>
      </c>
      <c r="AG4" s="358" t="s">
        <v>7</v>
      </c>
    </row>
    <row r="5" spans="1:33" ht="21" customHeight="1" thickBot="1">
      <c r="A5" s="348"/>
      <c r="B5" s="224"/>
      <c r="C5" s="360" t="s">
        <v>177</v>
      </c>
      <c r="D5" s="361"/>
      <c r="E5" s="362"/>
      <c r="F5" s="348"/>
      <c r="G5" s="348"/>
      <c r="H5" s="348"/>
      <c r="I5" s="348"/>
      <c r="J5" s="348"/>
      <c r="K5" s="348"/>
      <c r="L5" s="348"/>
      <c r="M5" s="348"/>
      <c r="N5" s="348"/>
      <c r="O5" s="348"/>
      <c r="P5" s="348"/>
      <c r="Q5" s="348"/>
      <c r="R5" s="348"/>
      <c r="S5" s="348"/>
      <c r="T5" s="348"/>
      <c r="U5" s="348"/>
      <c r="V5" s="348"/>
      <c r="W5" s="348"/>
      <c r="X5" s="348"/>
      <c r="Y5" s="348"/>
      <c r="Z5" s="348"/>
      <c r="AA5" s="348"/>
      <c r="AB5" s="348"/>
      <c r="AC5" s="348"/>
      <c r="AD5" s="348"/>
      <c r="AE5" s="359"/>
      <c r="AF5" s="359"/>
      <c r="AG5" s="359"/>
    </row>
    <row r="6" spans="1:33" ht="18" thickBot="1">
      <c r="A6" s="90" t="s">
        <v>11</v>
      </c>
      <c r="B6" s="91">
        <v>7406</v>
      </c>
      <c r="C6" s="91">
        <v>49843</v>
      </c>
      <c r="D6" s="91">
        <v>7385</v>
      </c>
      <c r="E6" s="91">
        <v>16748</v>
      </c>
      <c r="F6" s="91">
        <v>177438</v>
      </c>
      <c r="G6" s="92">
        <v>84383</v>
      </c>
      <c r="H6" s="92">
        <v>78692.429999999993</v>
      </c>
      <c r="I6" s="236">
        <v>77422.080000000002</v>
      </c>
      <c r="J6" s="92">
        <v>32051.09</v>
      </c>
      <c r="K6" s="236"/>
      <c r="L6" s="92"/>
      <c r="M6" s="237">
        <v>0.5</v>
      </c>
      <c r="N6" s="92">
        <v>32.630000000000003</v>
      </c>
      <c r="O6" s="237"/>
      <c r="P6" s="93"/>
      <c r="Q6" s="236"/>
      <c r="R6" s="92"/>
      <c r="S6" s="236"/>
      <c r="T6" s="92"/>
      <c r="U6" s="238"/>
      <c r="V6" s="92"/>
      <c r="W6" s="236">
        <v>7</v>
      </c>
      <c r="X6" s="92">
        <v>352</v>
      </c>
      <c r="Y6" s="236">
        <v>22.5</v>
      </c>
      <c r="Z6" s="92">
        <v>1061.25</v>
      </c>
      <c r="AA6" s="236">
        <v>5</v>
      </c>
      <c r="AB6" s="92">
        <v>79</v>
      </c>
      <c r="AC6" s="92">
        <v>82</v>
      </c>
      <c r="AD6" s="236">
        <v>890.96</v>
      </c>
      <c r="AE6" s="92">
        <v>699.88</v>
      </c>
      <c r="AF6" s="92">
        <v>1541.25</v>
      </c>
      <c r="AG6" s="92">
        <v>152.76</v>
      </c>
    </row>
    <row r="7" spans="1:33" ht="18" thickBot="1">
      <c r="A7" s="90" t="s">
        <v>12</v>
      </c>
      <c r="B7" s="91">
        <v>4725</v>
      </c>
      <c r="C7" s="91">
        <v>20661</v>
      </c>
      <c r="D7" s="91">
        <v>4882</v>
      </c>
      <c r="E7" s="91">
        <v>8053</v>
      </c>
      <c r="F7" s="91">
        <v>191030</v>
      </c>
      <c r="G7" s="92">
        <v>64802</v>
      </c>
      <c r="H7" s="92">
        <v>46908.05</v>
      </c>
      <c r="I7" s="236">
        <v>46903.55</v>
      </c>
      <c r="J7" s="92">
        <v>23047.18</v>
      </c>
      <c r="K7" s="236"/>
      <c r="L7" s="92">
        <v>268</v>
      </c>
      <c r="M7" s="237">
        <v>1.33</v>
      </c>
      <c r="N7" s="92">
        <v>82</v>
      </c>
      <c r="O7" s="237"/>
      <c r="P7" s="92">
        <v>50.05</v>
      </c>
      <c r="Q7" s="236"/>
      <c r="R7" s="92">
        <v>809</v>
      </c>
      <c r="S7" s="236">
        <v>51.5</v>
      </c>
      <c r="T7" s="92">
        <v>365.5</v>
      </c>
      <c r="U7" s="238"/>
      <c r="V7" s="92"/>
      <c r="W7" s="236">
        <v>18.5</v>
      </c>
      <c r="X7" s="92">
        <v>210.75</v>
      </c>
      <c r="Y7" s="236">
        <v>407.52</v>
      </c>
      <c r="Z7" s="92">
        <v>5064.25</v>
      </c>
      <c r="AA7" s="237"/>
      <c r="AB7" s="92"/>
      <c r="AC7" s="92"/>
      <c r="AD7" s="236"/>
      <c r="AE7" s="92">
        <v>881.29</v>
      </c>
      <c r="AF7" s="92">
        <v>5677.25</v>
      </c>
      <c r="AG7" s="92">
        <v>61</v>
      </c>
    </row>
    <row r="8" spans="1:33" ht="17.25" customHeight="1" thickBot="1">
      <c r="A8" s="90" t="s">
        <v>13</v>
      </c>
      <c r="B8" s="91">
        <v>3751</v>
      </c>
      <c r="C8" s="91">
        <v>6994</v>
      </c>
      <c r="D8" s="91">
        <v>3751</v>
      </c>
      <c r="E8" s="91">
        <v>9203</v>
      </c>
      <c r="F8" s="91">
        <v>781124</v>
      </c>
      <c r="G8" s="92">
        <v>80925</v>
      </c>
      <c r="H8" s="92">
        <v>1888.5</v>
      </c>
      <c r="I8" s="236">
        <v>1837.5</v>
      </c>
      <c r="J8" s="92">
        <v>194</v>
      </c>
      <c r="K8" s="236">
        <v>180</v>
      </c>
      <c r="L8" s="92">
        <v>14897</v>
      </c>
      <c r="M8" s="236">
        <v>192</v>
      </c>
      <c r="N8" s="92">
        <v>2922</v>
      </c>
      <c r="O8" s="236">
        <v>7</v>
      </c>
      <c r="P8" s="92">
        <v>625</v>
      </c>
      <c r="Q8" s="236">
        <v>630</v>
      </c>
      <c r="R8" s="92">
        <v>5804</v>
      </c>
      <c r="S8" s="236">
        <v>86.5</v>
      </c>
      <c r="T8" s="92">
        <v>100</v>
      </c>
      <c r="U8" s="238"/>
      <c r="V8" s="92">
        <v>2000</v>
      </c>
      <c r="W8" s="236">
        <v>560.1</v>
      </c>
      <c r="X8" s="92">
        <v>3440</v>
      </c>
      <c r="Y8" s="236">
        <v>59.5</v>
      </c>
      <c r="Z8" s="92">
        <v>175</v>
      </c>
      <c r="AA8" s="237"/>
      <c r="AB8" s="92"/>
      <c r="AC8" s="92"/>
      <c r="AD8" s="236"/>
      <c r="AE8" s="92">
        <v>10506</v>
      </c>
      <c r="AF8" s="92">
        <v>7169</v>
      </c>
      <c r="AG8" s="92">
        <v>871.75</v>
      </c>
    </row>
    <row r="9" spans="1:33" ht="18" thickBot="1">
      <c r="A9" s="90" t="s">
        <v>14</v>
      </c>
      <c r="B9" s="91">
        <v>6805</v>
      </c>
      <c r="C9" s="91">
        <v>17228</v>
      </c>
      <c r="D9" s="91">
        <v>5661</v>
      </c>
      <c r="E9" s="91">
        <v>16187</v>
      </c>
      <c r="F9" s="91">
        <v>412889</v>
      </c>
      <c r="G9" s="92">
        <v>96152</v>
      </c>
      <c r="H9" s="92">
        <v>17968.54</v>
      </c>
      <c r="I9" s="236">
        <v>17727.52</v>
      </c>
      <c r="J9" s="92">
        <v>9814.5499999999993</v>
      </c>
      <c r="K9" s="236">
        <v>25</v>
      </c>
      <c r="L9" s="92">
        <v>12817</v>
      </c>
      <c r="M9" s="236">
        <v>24.38</v>
      </c>
      <c r="N9" s="92">
        <v>784</v>
      </c>
      <c r="O9" s="236">
        <v>116.68</v>
      </c>
      <c r="P9" s="92">
        <v>48</v>
      </c>
      <c r="Q9" s="236">
        <v>954.97</v>
      </c>
      <c r="R9" s="92">
        <v>26350</v>
      </c>
      <c r="S9" s="236">
        <v>666.06</v>
      </c>
      <c r="T9" s="92">
        <v>8715</v>
      </c>
      <c r="U9" s="238"/>
      <c r="V9" s="92">
        <v>100</v>
      </c>
      <c r="W9" s="236">
        <v>332.78</v>
      </c>
      <c r="X9" s="92">
        <v>3610</v>
      </c>
      <c r="Y9" s="236">
        <v>176.81</v>
      </c>
      <c r="Z9" s="92">
        <v>9452</v>
      </c>
      <c r="AA9" s="237">
        <v>1.06</v>
      </c>
      <c r="AB9" s="92">
        <v>3</v>
      </c>
      <c r="AC9" s="93">
        <v>3.5</v>
      </c>
      <c r="AD9" s="236"/>
      <c r="AE9" s="92">
        <v>8281.5</v>
      </c>
      <c r="AF9" s="92">
        <v>17749</v>
      </c>
      <c r="AG9" s="92">
        <v>1526</v>
      </c>
    </row>
    <row r="10" spans="1:33" ht="16.149999999999999" customHeight="1" thickBot="1">
      <c r="A10" s="90" t="s">
        <v>15</v>
      </c>
      <c r="B10" s="91">
        <v>11490</v>
      </c>
      <c r="C10" s="91">
        <v>36309</v>
      </c>
      <c r="D10" s="91">
        <v>11516</v>
      </c>
      <c r="E10" s="91">
        <v>35469</v>
      </c>
      <c r="F10" s="91">
        <v>460417</v>
      </c>
      <c r="G10" s="92">
        <v>199793</v>
      </c>
      <c r="H10" s="92">
        <v>48586.99</v>
      </c>
      <c r="I10" s="236">
        <v>48049.11</v>
      </c>
      <c r="J10" s="92">
        <v>30524.080000000002</v>
      </c>
      <c r="K10" s="236">
        <v>98</v>
      </c>
      <c r="L10" s="92">
        <v>8923</v>
      </c>
      <c r="M10" s="236">
        <v>5739.84</v>
      </c>
      <c r="N10" s="92">
        <v>14157</v>
      </c>
      <c r="O10" s="236">
        <v>4186.34</v>
      </c>
      <c r="P10" s="92">
        <v>7552</v>
      </c>
      <c r="Q10" s="236">
        <v>3208.25</v>
      </c>
      <c r="R10" s="92">
        <v>9371</v>
      </c>
      <c r="S10" s="236">
        <v>976.75</v>
      </c>
      <c r="T10" s="92">
        <v>1840.75</v>
      </c>
      <c r="U10" s="238"/>
      <c r="V10" s="92">
        <v>40</v>
      </c>
      <c r="W10" s="236">
        <v>1402.52</v>
      </c>
      <c r="X10" s="92">
        <v>3988</v>
      </c>
      <c r="Y10" s="236">
        <v>881.66</v>
      </c>
      <c r="Z10" s="92">
        <v>3018.5</v>
      </c>
      <c r="AA10" s="236">
        <v>67.25</v>
      </c>
      <c r="AB10" s="93">
        <v>99.5</v>
      </c>
      <c r="AC10" s="93">
        <v>92.5</v>
      </c>
      <c r="AD10" s="236"/>
      <c r="AE10" s="92">
        <v>45088.09</v>
      </c>
      <c r="AF10" s="92">
        <v>13290</v>
      </c>
      <c r="AG10" s="92">
        <v>6075.94</v>
      </c>
    </row>
    <row r="11" spans="1:33" ht="18" thickBot="1">
      <c r="A11" s="90" t="s">
        <v>16</v>
      </c>
      <c r="B11" s="91">
        <v>9053</v>
      </c>
      <c r="C11" s="91">
        <v>18449</v>
      </c>
      <c r="D11" s="91">
        <v>9305</v>
      </c>
      <c r="E11" s="91">
        <v>24629</v>
      </c>
      <c r="F11" s="91">
        <v>186336</v>
      </c>
      <c r="G11" s="92">
        <v>77949</v>
      </c>
      <c r="H11" s="92">
        <v>53568.55</v>
      </c>
      <c r="I11" s="236">
        <v>53268.800000000003</v>
      </c>
      <c r="J11" s="92">
        <v>22879.81</v>
      </c>
      <c r="K11" s="236">
        <v>13</v>
      </c>
      <c r="L11" s="92">
        <v>335</v>
      </c>
      <c r="M11" s="236">
        <v>35.130000000000003</v>
      </c>
      <c r="N11" s="92">
        <v>1033.25</v>
      </c>
      <c r="O11" s="236">
        <v>26.75</v>
      </c>
      <c r="P11" s="92">
        <v>625</v>
      </c>
      <c r="Q11" s="237">
        <v>0.25</v>
      </c>
      <c r="R11" s="92"/>
      <c r="S11" s="236"/>
      <c r="T11" s="92"/>
      <c r="U11" s="238"/>
      <c r="V11" s="92"/>
      <c r="W11" s="236">
        <v>251.79</v>
      </c>
      <c r="X11" s="92">
        <v>254.5</v>
      </c>
      <c r="Y11" s="237">
        <v>33.130000000000003</v>
      </c>
      <c r="Z11" s="92">
        <v>1256.5</v>
      </c>
      <c r="AA11" s="237"/>
      <c r="AB11" s="92">
        <v>14</v>
      </c>
      <c r="AC11" s="93">
        <v>13.75</v>
      </c>
      <c r="AD11" s="236"/>
      <c r="AE11" s="92">
        <v>4545</v>
      </c>
      <c r="AF11" s="92">
        <v>4041</v>
      </c>
      <c r="AG11" s="92">
        <v>943</v>
      </c>
    </row>
    <row r="12" spans="1:33" ht="18" thickBot="1">
      <c r="A12" s="90" t="s">
        <v>17</v>
      </c>
      <c r="B12" s="91">
        <v>3138</v>
      </c>
      <c r="C12" s="91">
        <v>14410</v>
      </c>
      <c r="D12" s="91">
        <v>3307</v>
      </c>
      <c r="E12" s="91">
        <v>8818</v>
      </c>
      <c r="F12" s="91">
        <v>118678</v>
      </c>
      <c r="G12" s="92">
        <v>59792</v>
      </c>
      <c r="H12" s="92">
        <v>11626.58</v>
      </c>
      <c r="I12" s="236">
        <v>11626.58</v>
      </c>
      <c r="J12" s="92">
        <v>112</v>
      </c>
      <c r="K12" s="236"/>
      <c r="L12" s="92"/>
      <c r="M12" s="237"/>
      <c r="N12" s="93">
        <v>3.5</v>
      </c>
      <c r="O12" s="236"/>
      <c r="P12" s="92"/>
      <c r="Q12" s="236"/>
      <c r="R12" s="92"/>
      <c r="S12" s="236"/>
      <c r="T12" s="92"/>
      <c r="U12" s="238"/>
      <c r="V12" s="92"/>
      <c r="W12" s="236"/>
      <c r="X12" s="92">
        <v>13</v>
      </c>
      <c r="Y12" s="236">
        <v>2052.92</v>
      </c>
      <c r="Z12" s="92">
        <v>6968</v>
      </c>
      <c r="AA12" s="237">
        <v>3</v>
      </c>
      <c r="AB12" s="92">
        <v>12.5</v>
      </c>
      <c r="AC12" s="93">
        <v>12.5</v>
      </c>
      <c r="AD12" s="236">
        <v>2132.21</v>
      </c>
      <c r="AE12" s="92">
        <v>80.25</v>
      </c>
      <c r="AF12" s="92">
        <v>6992</v>
      </c>
      <c r="AG12" s="92"/>
    </row>
    <row r="13" spans="1:33" ht="13.9" customHeight="1" thickBot="1">
      <c r="A13" s="90" t="s">
        <v>18</v>
      </c>
      <c r="B13" s="91">
        <v>6783</v>
      </c>
      <c r="C13" s="91">
        <v>16071</v>
      </c>
      <c r="D13" s="91">
        <v>6783</v>
      </c>
      <c r="E13" s="91">
        <v>12233</v>
      </c>
      <c r="F13" s="91">
        <v>1562799</v>
      </c>
      <c r="G13" s="92">
        <v>132428</v>
      </c>
      <c r="H13" s="92">
        <v>2357.84</v>
      </c>
      <c r="I13" s="236">
        <v>2357.84</v>
      </c>
      <c r="J13" s="92">
        <v>269.75</v>
      </c>
      <c r="K13" s="236">
        <v>40</v>
      </c>
      <c r="L13" s="92">
        <v>17072</v>
      </c>
      <c r="M13" s="236">
        <v>1444.9</v>
      </c>
      <c r="N13" s="92">
        <v>16288</v>
      </c>
      <c r="O13" s="236">
        <v>242.63</v>
      </c>
      <c r="P13" s="92">
        <v>2086</v>
      </c>
      <c r="Q13" s="236">
        <v>4</v>
      </c>
      <c r="R13" s="92">
        <v>1790</v>
      </c>
      <c r="S13" s="236">
        <v>15</v>
      </c>
      <c r="T13" s="92">
        <v>100</v>
      </c>
      <c r="U13" s="238"/>
      <c r="V13" s="92">
        <v>105</v>
      </c>
      <c r="W13" s="236">
        <v>247.82</v>
      </c>
      <c r="X13" s="92">
        <v>4258</v>
      </c>
      <c r="Y13" s="236">
        <v>124.25</v>
      </c>
      <c r="Z13" s="92">
        <v>1598.8</v>
      </c>
      <c r="AA13" s="237">
        <v>0.5</v>
      </c>
      <c r="AB13" s="93">
        <v>8.25</v>
      </c>
      <c r="AC13" s="93">
        <v>8.25</v>
      </c>
      <c r="AD13" s="236"/>
      <c r="AE13" s="92">
        <v>53836.75</v>
      </c>
      <c r="AF13" s="92">
        <v>21201.8</v>
      </c>
      <c r="AG13" s="92">
        <v>1094.78</v>
      </c>
    </row>
    <row r="14" spans="1:33" s="101" customFormat="1" ht="20.25" customHeight="1" thickBot="1">
      <c r="A14" s="1" t="s">
        <v>19</v>
      </c>
      <c r="B14" s="99">
        <v>53151</v>
      </c>
      <c r="C14" s="99">
        <f t="shared" ref="C14:AG14" si="0">SUM(C6:C13)</f>
        <v>179965</v>
      </c>
      <c r="D14" s="99">
        <f t="shared" si="0"/>
        <v>52590</v>
      </c>
      <c r="E14" s="99">
        <f t="shared" si="0"/>
        <v>131340</v>
      </c>
      <c r="F14" s="99">
        <f t="shared" si="0"/>
        <v>3890711</v>
      </c>
      <c r="G14" s="99">
        <f t="shared" si="0"/>
        <v>796224</v>
      </c>
      <c r="H14" s="99">
        <f t="shared" si="0"/>
        <v>261597.47999999998</v>
      </c>
      <c r="I14" s="239">
        <f t="shared" si="0"/>
        <v>259192.97999999998</v>
      </c>
      <c r="J14" s="99">
        <f t="shared" si="0"/>
        <v>118892.46</v>
      </c>
      <c r="K14" s="239">
        <f t="shared" si="0"/>
        <v>356</v>
      </c>
      <c r="L14" s="99">
        <f t="shared" si="0"/>
        <v>54312</v>
      </c>
      <c r="M14" s="239">
        <f t="shared" si="0"/>
        <v>7438.08</v>
      </c>
      <c r="N14" s="99">
        <f t="shared" si="0"/>
        <v>35302.380000000005</v>
      </c>
      <c r="O14" s="239">
        <f t="shared" si="0"/>
        <v>4579.4000000000005</v>
      </c>
      <c r="P14" s="99">
        <f t="shared" si="0"/>
        <v>10986.05</v>
      </c>
      <c r="Q14" s="239">
        <f t="shared" si="0"/>
        <v>4797.47</v>
      </c>
      <c r="R14" s="99">
        <f t="shared" si="0"/>
        <v>44124</v>
      </c>
      <c r="S14" s="239">
        <f t="shared" si="0"/>
        <v>1795.81</v>
      </c>
      <c r="T14" s="99">
        <f t="shared" si="0"/>
        <v>11121.25</v>
      </c>
      <c r="U14" s="240"/>
      <c r="V14" s="99">
        <f t="shared" si="0"/>
        <v>2245</v>
      </c>
      <c r="W14" s="239">
        <f t="shared" si="0"/>
        <v>2820.51</v>
      </c>
      <c r="X14" s="99">
        <f t="shared" si="0"/>
        <v>16126.25</v>
      </c>
      <c r="Y14" s="239">
        <f t="shared" si="0"/>
        <v>3758.29</v>
      </c>
      <c r="Z14" s="99">
        <f t="shared" si="0"/>
        <v>28594.3</v>
      </c>
      <c r="AA14" s="239">
        <f t="shared" si="0"/>
        <v>76.81</v>
      </c>
      <c r="AB14" s="100">
        <f t="shared" si="0"/>
        <v>216.25</v>
      </c>
      <c r="AC14" s="100">
        <f t="shared" si="0"/>
        <v>212.5</v>
      </c>
      <c r="AD14" s="239">
        <f t="shared" si="0"/>
        <v>3023.17</v>
      </c>
      <c r="AE14" s="99">
        <f t="shared" si="0"/>
        <v>123918.76</v>
      </c>
      <c r="AF14" s="99">
        <f t="shared" si="0"/>
        <v>77661.3</v>
      </c>
      <c r="AG14" s="99">
        <f t="shared" si="0"/>
        <v>10725.230000000001</v>
      </c>
    </row>
    <row r="15" spans="1:33" ht="17.25">
      <c r="A15" s="94" t="s">
        <v>271</v>
      </c>
    </row>
    <row r="16" spans="1:33" s="174" customFormat="1" ht="17.25">
      <c r="A16" s="94" t="s">
        <v>272</v>
      </c>
    </row>
    <row r="17" spans="1:30" s="174" customFormat="1" ht="17.25">
      <c r="A17" s="94" t="s">
        <v>273</v>
      </c>
      <c r="AD17" s="174" t="s">
        <v>293</v>
      </c>
    </row>
    <row r="18" spans="1:30" s="174" customFormat="1" ht="17.25">
      <c r="A18" s="94" t="s">
        <v>274</v>
      </c>
    </row>
    <row r="19" spans="1:30" s="174" customFormat="1" ht="17.25">
      <c r="A19" s="174" t="s">
        <v>294</v>
      </c>
    </row>
    <row r="20" spans="1:30" ht="17.25">
      <c r="A20" s="94" t="s">
        <v>275</v>
      </c>
    </row>
    <row r="21" spans="1:30" ht="17.25">
      <c r="A21" s="94" t="s">
        <v>295</v>
      </c>
    </row>
    <row r="22" spans="1:30" ht="17.25" hidden="1">
      <c r="A22" s="94"/>
    </row>
    <row r="23" spans="1:30" ht="17.25">
      <c r="A23" s="94" t="s">
        <v>276</v>
      </c>
    </row>
    <row r="24" spans="1:30" ht="17.25">
      <c r="A24" s="94" t="s">
        <v>277</v>
      </c>
    </row>
    <row r="25" spans="1:30" ht="17.25">
      <c r="A25" s="94" t="s">
        <v>133</v>
      </c>
    </row>
    <row r="26" spans="1:30" ht="17.25">
      <c r="A26" s="94" t="s">
        <v>134</v>
      </c>
    </row>
  </sheetData>
  <mergeCells count="47">
    <mergeCell ref="AF4:AF5"/>
    <mergeCell ref="AG4:AG5"/>
    <mergeCell ref="C5:E5"/>
    <mergeCell ref="Z4:Z5"/>
    <mergeCell ref="AA4:AA5"/>
    <mergeCell ref="AB4:AB5"/>
    <mergeCell ref="AC4:AC5"/>
    <mergeCell ref="AD4:AD5"/>
    <mergeCell ref="AE4:AE5"/>
    <mergeCell ref="T4:T5"/>
    <mergeCell ref="U4:U5"/>
    <mergeCell ref="V4:V5"/>
    <mergeCell ref="W4:W5"/>
    <mergeCell ref="X4:X5"/>
    <mergeCell ref="Y4:Y5"/>
    <mergeCell ref="N4:N5"/>
    <mergeCell ref="O3:P3"/>
    <mergeCell ref="Q3:R3"/>
    <mergeCell ref="S3:T3"/>
    <mergeCell ref="U3:V3"/>
    <mergeCell ref="O4:O5"/>
    <mergeCell ref="P4:P5"/>
    <mergeCell ref="Q4:Q5"/>
    <mergeCell ref="R4:R5"/>
    <mergeCell ref="S4:S5"/>
    <mergeCell ref="J4:J5"/>
    <mergeCell ref="K4:K5"/>
    <mergeCell ref="L4:L5"/>
    <mergeCell ref="M4:M5"/>
    <mergeCell ref="K3:L3"/>
    <mergeCell ref="M3:N3"/>
    <mergeCell ref="A1:AG1"/>
    <mergeCell ref="A2:A5"/>
    <mergeCell ref="B2:B4"/>
    <mergeCell ref="C2:C4"/>
    <mergeCell ref="D2:D4"/>
    <mergeCell ref="E2:E4"/>
    <mergeCell ref="F2:F5"/>
    <mergeCell ref="G2:G5"/>
    <mergeCell ref="H2:AG2"/>
    <mergeCell ref="H3:I3"/>
    <mergeCell ref="W3:X3"/>
    <mergeCell ref="Y3:Z3"/>
    <mergeCell ref="AA3:AC3"/>
    <mergeCell ref="AE3:AG3"/>
    <mergeCell ref="H4:H5"/>
    <mergeCell ref="I4:I5"/>
  </mergeCells>
  <pageMargins left="0.7" right="0.7" top="0.75" bottom="0.75" header="0.3" footer="0.3"/>
  <pageSetup paperSize="9" scale="50" orientation="landscape" r:id="rId1"/>
</worksheet>
</file>

<file path=xl/worksheets/sheet10.xml><?xml version="1.0" encoding="utf-8"?>
<worksheet xmlns="http://schemas.openxmlformats.org/spreadsheetml/2006/main" xmlns:r="http://schemas.openxmlformats.org/officeDocument/2006/relationships">
  <sheetPr>
    <tabColor rgb="FFCC66FF"/>
  </sheetPr>
  <dimension ref="A1:AG21"/>
  <sheetViews>
    <sheetView workbookViewId="0">
      <selection sqref="A1:AE15"/>
    </sheetView>
  </sheetViews>
  <sheetFormatPr defaultRowHeight="21.75"/>
  <cols>
    <col min="1" max="1" width="11.125" style="103" customWidth="1"/>
    <col min="2" max="2" width="6.75" style="103" customWidth="1"/>
    <col min="3" max="3" width="5.875" style="103" customWidth="1"/>
    <col min="4" max="4" width="9.5" style="103" customWidth="1"/>
    <col min="5" max="5" width="10" style="103" customWidth="1"/>
    <col min="6" max="6" width="10.375" style="103" customWidth="1"/>
    <col min="7" max="7" width="9.375" style="103" customWidth="1"/>
    <col min="8" max="8" width="6.5" style="103" customWidth="1"/>
    <col min="9" max="9" width="9.75" style="103" customWidth="1"/>
    <col min="10" max="10" width="11.125" style="103" customWidth="1"/>
    <col min="11" max="11" width="6.5" style="103" hidden="1" customWidth="1"/>
    <col min="12" max="12" width="5.625" style="103" hidden="1" customWidth="1"/>
    <col min="13" max="13" width="8.625" style="103" hidden="1" customWidth="1"/>
    <col min="14" max="14" width="6.5" style="103" hidden="1" customWidth="1"/>
    <col min="15" max="16" width="5.625" style="103" hidden="1" customWidth="1"/>
    <col min="17" max="17" width="7.75" style="103" customWidth="1"/>
    <col min="18" max="18" width="8" style="103" customWidth="1"/>
    <col min="19" max="19" width="8.375" style="103" customWidth="1"/>
    <col min="20" max="20" width="7.25" style="103" hidden="1" customWidth="1"/>
    <col min="21" max="21" width="5.875" style="103" hidden="1" customWidth="1"/>
    <col min="22" max="22" width="6.75" style="103" hidden="1" customWidth="1"/>
    <col min="23" max="23" width="7.375" style="103" hidden="1" customWidth="1"/>
    <col min="24" max="24" width="8.25" style="103" hidden="1" customWidth="1"/>
    <col min="25" max="25" width="9.125" style="103" hidden="1" customWidth="1"/>
    <col min="26" max="27" width="0" style="103" hidden="1" customWidth="1"/>
    <col min="28" max="28" width="13" style="103" hidden="1" customWidth="1"/>
    <col min="29" max="29" width="7.375" style="103" hidden="1" customWidth="1"/>
    <col min="30" max="30" width="8.25" style="103" hidden="1" customWidth="1"/>
    <col min="31" max="31" width="9.125" style="103" hidden="1" customWidth="1"/>
    <col min="32" max="32" width="0" style="103" hidden="1" customWidth="1"/>
    <col min="33" max="256" width="9" style="103"/>
    <col min="257" max="257" width="11.125" style="103" customWidth="1"/>
    <col min="258" max="258" width="6.75" style="103" customWidth="1"/>
    <col min="259" max="259" width="5.875" style="103" customWidth="1"/>
    <col min="260" max="260" width="9.5" style="103" customWidth="1"/>
    <col min="261" max="261" width="10" style="103" customWidth="1"/>
    <col min="262" max="262" width="10.375" style="103" customWidth="1"/>
    <col min="263" max="263" width="9.375" style="103" customWidth="1"/>
    <col min="264" max="264" width="6.5" style="103" customWidth="1"/>
    <col min="265" max="265" width="5.25" style="103" customWidth="1"/>
    <col min="266" max="266" width="8.125" style="103" customWidth="1"/>
    <col min="267" max="267" width="6.5" style="103" customWidth="1"/>
    <col min="268" max="268" width="5.625" style="103" customWidth="1"/>
    <col min="269" max="269" width="8.625" style="103" customWidth="1"/>
    <col min="270" max="270" width="6.5" style="103" customWidth="1"/>
    <col min="271" max="272" width="5.625" style="103" customWidth="1"/>
    <col min="273" max="273" width="7.75" style="103" customWidth="1"/>
    <col min="274" max="274" width="8" style="103" customWidth="1"/>
    <col min="275" max="275" width="9.75" style="103" customWidth="1"/>
    <col min="276" max="276" width="7.25" style="103" customWidth="1"/>
    <col min="277" max="277" width="5.875" style="103" customWidth="1"/>
    <col min="278" max="278" width="6.75" style="103" customWidth="1"/>
    <col min="279" max="279" width="7.375" style="103" customWidth="1"/>
    <col min="280" max="280" width="8.25" style="103" customWidth="1"/>
    <col min="281" max="281" width="9.125" style="103" customWidth="1"/>
    <col min="282" max="284" width="0" style="103" hidden="1" customWidth="1"/>
    <col min="285" max="285" width="7.375" style="103" customWidth="1"/>
    <col min="286" max="286" width="8.25" style="103" customWidth="1"/>
    <col min="287" max="287" width="9.125" style="103" customWidth="1"/>
    <col min="288" max="512" width="9" style="103"/>
    <col min="513" max="513" width="11.125" style="103" customWidth="1"/>
    <col min="514" max="514" width="6.75" style="103" customWidth="1"/>
    <col min="515" max="515" width="5.875" style="103" customWidth="1"/>
    <col min="516" max="516" width="9.5" style="103" customWidth="1"/>
    <col min="517" max="517" width="10" style="103" customWidth="1"/>
    <col min="518" max="518" width="10.375" style="103" customWidth="1"/>
    <col min="519" max="519" width="9.375" style="103" customWidth="1"/>
    <col min="520" max="520" width="6.5" style="103" customWidth="1"/>
    <col min="521" max="521" width="5.25" style="103" customWidth="1"/>
    <col min="522" max="522" width="8.125" style="103" customWidth="1"/>
    <col min="523" max="523" width="6.5" style="103" customWidth="1"/>
    <col min="524" max="524" width="5.625" style="103" customWidth="1"/>
    <col min="525" max="525" width="8.625" style="103" customWidth="1"/>
    <col min="526" max="526" width="6.5" style="103" customWidth="1"/>
    <col min="527" max="528" width="5.625" style="103" customWidth="1"/>
    <col min="529" max="529" width="7.75" style="103" customWidth="1"/>
    <col min="530" max="530" width="8" style="103" customWidth="1"/>
    <col min="531" max="531" width="9.75" style="103" customWidth="1"/>
    <col min="532" max="532" width="7.25" style="103" customWidth="1"/>
    <col min="533" max="533" width="5.875" style="103" customWidth="1"/>
    <col min="534" max="534" width="6.75" style="103" customWidth="1"/>
    <col min="535" max="535" width="7.375" style="103" customWidth="1"/>
    <col min="536" max="536" width="8.25" style="103" customWidth="1"/>
    <col min="537" max="537" width="9.125" style="103" customWidth="1"/>
    <col min="538" max="540" width="0" style="103" hidden="1" customWidth="1"/>
    <col min="541" max="541" width="7.375" style="103" customWidth="1"/>
    <col min="542" max="542" width="8.25" style="103" customWidth="1"/>
    <col min="543" max="543" width="9.125" style="103" customWidth="1"/>
    <col min="544" max="768" width="9" style="103"/>
    <col min="769" max="769" width="11.125" style="103" customWidth="1"/>
    <col min="770" max="770" width="6.75" style="103" customWidth="1"/>
    <col min="771" max="771" width="5.875" style="103" customWidth="1"/>
    <col min="772" max="772" width="9.5" style="103" customWidth="1"/>
    <col min="773" max="773" width="10" style="103" customWidth="1"/>
    <col min="774" max="774" width="10.375" style="103" customWidth="1"/>
    <col min="775" max="775" width="9.375" style="103" customWidth="1"/>
    <col min="776" max="776" width="6.5" style="103" customWidth="1"/>
    <col min="777" max="777" width="5.25" style="103" customWidth="1"/>
    <col min="778" max="778" width="8.125" style="103" customWidth="1"/>
    <col min="779" max="779" width="6.5" style="103" customWidth="1"/>
    <col min="780" max="780" width="5.625" style="103" customWidth="1"/>
    <col min="781" max="781" width="8.625" style="103" customWidth="1"/>
    <col min="782" max="782" width="6.5" style="103" customWidth="1"/>
    <col min="783" max="784" width="5.625" style="103" customWidth="1"/>
    <col min="785" max="785" width="7.75" style="103" customWidth="1"/>
    <col min="786" max="786" width="8" style="103" customWidth="1"/>
    <col min="787" max="787" width="9.75" style="103" customWidth="1"/>
    <col min="788" max="788" width="7.25" style="103" customWidth="1"/>
    <col min="789" max="789" width="5.875" style="103" customWidth="1"/>
    <col min="790" max="790" width="6.75" style="103" customWidth="1"/>
    <col min="791" max="791" width="7.375" style="103" customWidth="1"/>
    <col min="792" max="792" width="8.25" style="103" customWidth="1"/>
    <col min="793" max="793" width="9.125" style="103" customWidth="1"/>
    <col min="794" max="796" width="0" style="103" hidden="1" customWidth="1"/>
    <col min="797" max="797" width="7.375" style="103" customWidth="1"/>
    <col min="798" max="798" width="8.25" style="103" customWidth="1"/>
    <col min="799" max="799" width="9.125" style="103" customWidth="1"/>
    <col min="800" max="1024" width="9" style="103"/>
    <col min="1025" max="1025" width="11.125" style="103" customWidth="1"/>
    <col min="1026" max="1026" width="6.75" style="103" customWidth="1"/>
    <col min="1027" max="1027" width="5.875" style="103" customWidth="1"/>
    <col min="1028" max="1028" width="9.5" style="103" customWidth="1"/>
    <col min="1029" max="1029" width="10" style="103" customWidth="1"/>
    <col min="1030" max="1030" width="10.375" style="103" customWidth="1"/>
    <col min="1031" max="1031" width="9.375" style="103" customWidth="1"/>
    <col min="1032" max="1032" width="6.5" style="103" customWidth="1"/>
    <col min="1033" max="1033" width="5.25" style="103" customWidth="1"/>
    <col min="1034" max="1034" width="8.125" style="103" customWidth="1"/>
    <col min="1035" max="1035" width="6.5" style="103" customWidth="1"/>
    <col min="1036" max="1036" width="5.625" style="103" customWidth="1"/>
    <col min="1037" max="1037" width="8.625" style="103" customWidth="1"/>
    <col min="1038" max="1038" width="6.5" style="103" customWidth="1"/>
    <col min="1039" max="1040" width="5.625" style="103" customWidth="1"/>
    <col min="1041" max="1041" width="7.75" style="103" customWidth="1"/>
    <col min="1042" max="1042" width="8" style="103" customWidth="1"/>
    <col min="1043" max="1043" width="9.75" style="103" customWidth="1"/>
    <col min="1044" max="1044" width="7.25" style="103" customWidth="1"/>
    <col min="1045" max="1045" width="5.875" style="103" customWidth="1"/>
    <col min="1046" max="1046" width="6.75" style="103" customWidth="1"/>
    <col min="1047" max="1047" width="7.375" style="103" customWidth="1"/>
    <col min="1048" max="1048" width="8.25" style="103" customWidth="1"/>
    <col min="1049" max="1049" width="9.125" style="103" customWidth="1"/>
    <col min="1050" max="1052" width="0" style="103" hidden="1" customWidth="1"/>
    <col min="1053" max="1053" width="7.375" style="103" customWidth="1"/>
    <col min="1054" max="1054" width="8.25" style="103" customWidth="1"/>
    <col min="1055" max="1055" width="9.125" style="103" customWidth="1"/>
    <col min="1056" max="1280" width="9" style="103"/>
    <col min="1281" max="1281" width="11.125" style="103" customWidth="1"/>
    <col min="1282" max="1282" width="6.75" style="103" customWidth="1"/>
    <col min="1283" max="1283" width="5.875" style="103" customWidth="1"/>
    <col min="1284" max="1284" width="9.5" style="103" customWidth="1"/>
    <col min="1285" max="1285" width="10" style="103" customWidth="1"/>
    <col min="1286" max="1286" width="10.375" style="103" customWidth="1"/>
    <col min="1287" max="1287" width="9.375" style="103" customWidth="1"/>
    <col min="1288" max="1288" width="6.5" style="103" customWidth="1"/>
    <col min="1289" max="1289" width="5.25" style="103" customWidth="1"/>
    <col min="1290" max="1290" width="8.125" style="103" customWidth="1"/>
    <col min="1291" max="1291" width="6.5" style="103" customWidth="1"/>
    <col min="1292" max="1292" width="5.625" style="103" customWidth="1"/>
    <col min="1293" max="1293" width="8.625" style="103" customWidth="1"/>
    <col min="1294" max="1294" width="6.5" style="103" customWidth="1"/>
    <col min="1295" max="1296" width="5.625" style="103" customWidth="1"/>
    <col min="1297" max="1297" width="7.75" style="103" customWidth="1"/>
    <col min="1298" max="1298" width="8" style="103" customWidth="1"/>
    <col min="1299" max="1299" width="9.75" style="103" customWidth="1"/>
    <col min="1300" max="1300" width="7.25" style="103" customWidth="1"/>
    <col min="1301" max="1301" width="5.875" style="103" customWidth="1"/>
    <col min="1302" max="1302" width="6.75" style="103" customWidth="1"/>
    <col min="1303" max="1303" width="7.375" style="103" customWidth="1"/>
    <col min="1304" max="1304" width="8.25" style="103" customWidth="1"/>
    <col min="1305" max="1305" width="9.125" style="103" customWidth="1"/>
    <col min="1306" max="1308" width="0" style="103" hidden="1" customWidth="1"/>
    <col min="1309" max="1309" width="7.375" style="103" customWidth="1"/>
    <col min="1310" max="1310" width="8.25" style="103" customWidth="1"/>
    <col min="1311" max="1311" width="9.125" style="103" customWidth="1"/>
    <col min="1312" max="1536" width="9" style="103"/>
    <col min="1537" max="1537" width="11.125" style="103" customWidth="1"/>
    <col min="1538" max="1538" width="6.75" style="103" customWidth="1"/>
    <col min="1539" max="1539" width="5.875" style="103" customWidth="1"/>
    <col min="1540" max="1540" width="9.5" style="103" customWidth="1"/>
    <col min="1541" max="1541" width="10" style="103" customWidth="1"/>
    <col min="1542" max="1542" width="10.375" style="103" customWidth="1"/>
    <col min="1543" max="1543" width="9.375" style="103" customWidth="1"/>
    <col min="1544" max="1544" width="6.5" style="103" customWidth="1"/>
    <col min="1545" max="1545" width="5.25" style="103" customWidth="1"/>
    <col min="1546" max="1546" width="8.125" style="103" customWidth="1"/>
    <col min="1547" max="1547" width="6.5" style="103" customWidth="1"/>
    <col min="1548" max="1548" width="5.625" style="103" customWidth="1"/>
    <col min="1549" max="1549" width="8.625" style="103" customWidth="1"/>
    <col min="1550" max="1550" width="6.5" style="103" customWidth="1"/>
    <col min="1551" max="1552" width="5.625" style="103" customWidth="1"/>
    <col min="1553" max="1553" width="7.75" style="103" customWidth="1"/>
    <col min="1554" max="1554" width="8" style="103" customWidth="1"/>
    <col min="1555" max="1555" width="9.75" style="103" customWidth="1"/>
    <col min="1556" max="1556" width="7.25" style="103" customWidth="1"/>
    <col min="1557" max="1557" width="5.875" style="103" customWidth="1"/>
    <col min="1558" max="1558" width="6.75" style="103" customWidth="1"/>
    <col min="1559" max="1559" width="7.375" style="103" customWidth="1"/>
    <col min="1560" max="1560" width="8.25" style="103" customWidth="1"/>
    <col min="1561" max="1561" width="9.125" style="103" customWidth="1"/>
    <col min="1562" max="1564" width="0" style="103" hidden="1" customWidth="1"/>
    <col min="1565" max="1565" width="7.375" style="103" customWidth="1"/>
    <col min="1566" max="1566" width="8.25" style="103" customWidth="1"/>
    <col min="1567" max="1567" width="9.125" style="103" customWidth="1"/>
    <col min="1568" max="1792" width="9" style="103"/>
    <col min="1793" max="1793" width="11.125" style="103" customWidth="1"/>
    <col min="1794" max="1794" width="6.75" style="103" customWidth="1"/>
    <col min="1795" max="1795" width="5.875" style="103" customWidth="1"/>
    <col min="1796" max="1796" width="9.5" style="103" customWidth="1"/>
    <col min="1797" max="1797" width="10" style="103" customWidth="1"/>
    <col min="1798" max="1798" width="10.375" style="103" customWidth="1"/>
    <col min="1799" max="1799" width="9.375" style="103" customWidth="1"/>
    <col min="1800" max="1800" width="6.5" style="103" customWidth="1"/>
    <col min="1801" max="1801" width="5.25" style="103" customWidth="1"/>
    <col min="1802" max="1802" width="8.125" style="103" customWidth="1"/>
    <col min="1803" max="1803" width="6.5" style="103" customWidth="1"/>
    <col min="1804" max="1804" width="5.625" style="103" customWidth="1"/>
    <col min="1805" max="1805" width="8.625" style="103" customWidth="1"/>
    <col min="1806" max="1806" width="6.5" style="103" customWidth="1"/>
    <col min="1807" max="1808" width="5.625" style="103" customWidth="1"/>
    <col min="1809" max="1809" width="7.75" style="103" customWidth="1"/>
    <col min="1810" max="1810" width="8" style="103" customWidth="1"/>
    <col min="1811" max="1811" width="9.75" style="103" customWidth="1"/>
    <col min="1812" max="1812" width="7.25" style="103" customWidth="1"/>
    <col min="1813" max="1813" width="5.875" style="103" customWidth="1"/>
    <col min="1814" max="1814" width="6.75" style="103" customWidth="1"/>
    <col min="1815" max="1815" width="7.375" style="103" customWidth="1"/>
    <col min="1816" max="1816" width="8.25" style="103" customWidth="1"/>
    <col min="1817" max="1817" width="9.125" style="103" customWidth="1"/>
    <col min="1818" max="1820" width="0" style="103" hidden="1" customWidth="1"/>
    <col min="1821" max="1821" width="7.375" style="103" customWidth="1"/>
    <col min="1822" max="1822" width="8.25" style="103" customWidth="1"/>
    <col min="1823" max="1823" width="9.125" style="103" customWidth="1"/>
    <col min="1824" max="2048" width="9" style="103"/>
    <col min="2049" max="2049" width="11.125" style="103" customWidth="1"/>
    <col min="2050" max="2050" width="6.75" style="103" customWidth="1"/>
    <col min="2051" max="2051" width="5.875" style="103" customWidth="1"/>
    <col min="2052" max="2052" width="9.5" style="103" customWidth="1"/>
    <col min="2053" max="2053" width="10" style="103" customWidth="1"/>
    <col min="2054" max="2054" width="10.375" style="103" customWidth="1"/>
    <col min="2055" max="2055" width="9.375" style="103" customWidth="1"/>
    <col min="2056" max="2056" width="6.5" style="103" customWidth="1"/>
    <col min="2057" max="2057" width="5.25" style="103" customWidth="1"/>
    <col min="2058" max="2058" width="8.125" style="103" customWidth="1"/>
    <col min="2059" max="2059" width="6.5" style="103" customWidth="1"/>
    <col min="2060" max="2060" width="5.625" style="103" customWidth="1"/>
    <col min="2061" max="2061" width="8.625" style="103" customWidth="1"/>
    <col min="2062" max="2062" width="6.5" style="103" customWidth="1"/>
    <col min="2063" max="2064" width="5.625" style="103" customWidth="1"/>
    <col min="2065" max="2065" width="7.75" style="103" customWidth="1"/>
    <col min="2066" max="2066" width="8" style="103" customWidth="1"/>
    <col min="2067" max="2067" width="9.75" style="103" customWidth="1"/>
    <col min="2068" max="2068" width="7.25" style="103" customWidth="1"/>
    <col min="2069" max="2069" width="5.875" style="103" customWidth="1"/>
    <col min="2070" max="2070" width="6.75" style="103" customWidth="1"/>
    <col min="2071" max="2071" width="7.375" style="103" customWidth="1"/>
    <col min="2072" max="2072" width="8.25" style="103" customWidth="1"/>
    <col min="2073" max="2073" width="9.125" style="103" customWidth="1"/>
    <col min="2074" max="2076" width="0" style="103" hidden="1" customWidth="1"/>
    <col min="2077" max="2077" width="7.375" style="103" customWidth="1"/>
    <col min="2078" max="2078" width="8.25" style="103" customWidth="1"/>
    <col min="2079" max="2079" width="9.125" style="103" customWidth="1"/>
    <col min="2080" max="2304" width="9" style="103"/>
    <col min="2305" max="2305" width="11.125" style="103" customWidth="1"/>
    <col min="2306" max="2306" width="6.75" style="103" customWidth="1"/>
    <col min="2307" max="2307" width="5.875" style="103" customWidth="1"/>
    <col min="2308" max="2308" width="9.5" style="103" customWidth="1"/>
    <col min="2309" max="2309" width="10" style="103" customWidth="1"/>
    <col min="2310" max="2310" width="10.375" style="103" customWidth="1"/>
    <col min="2311" max="2311" width="9.375" style="103" customWidth="1"/>
    <col min="2312" max="2312" width="6.5" style="103" customWidth="1"/>
    <col min="2313" max="2313" width="5.25" style="103" customWidth="1"/>
    <col min="2314" max="2314" width="8.125" style="103" customWidth="1"/>
    <col min="2315" max="2315" width="6.5" style="103" customWidth="1"/>
    <col min="2316" max="2316" width="5.625" style="103" customWidth="1"/>
    <col min="2317" max="2317" width="8.625" style="103" customWidth="1"/>
    <col min="2318" max="2318" width="6.5" style="103" customWidth="1"/>
    <col min="2319" max="2320" width="5.625" style="103" customWidth="1"/>
    <col min="2321" max="2321" width="7.75" style="103" customWidth="1"/>
    <col min="2322" max="2322" width="8" style="103" customWidth="1"/>
    <col min="2323" max="2323" width="9.75" style="103" customWidth="1"/>
    <col min="2324" max="2324" width="7.25" style="103" customWidth="1"/>
    <col min="2325" max="2325" width="5.875" style="103" customWidth="1"/>
    <col min="2326" max="2326" width="6.75" style="103" customWidth="1"/>
    <col min="2327" max="2327" width="7.375" style="103" customWidth="1"/>
    <col min="2328" max="2328" width="8.25" style="103" customWidth="1"/>
    <col min="2329" max="2329" width="9.125" style="103" customWidth="1"/>
    <col min="2330" max="2332" width="0" style="103" hidden="1" customWidth="1"/>
    <col min="2333" max="2333" width="7.375" style="103" customWidth="1"/>
    <col min="2334" max="2334" width="8.25" style="103" customWidth="1"/>
    <col min="2335" max="2335" width="9.125" style="103" customWidth="1"/>
    <col min="2336" max="2560" width="9" style="103"/>
    <col min="2561" max="2561" width="11.125" style="103" customWidth="1"/>
    <col min="2562" max="2562" width="6.75" style="103" customWidth="1"/>
    <col min="2563" max="2563" width="5.875" style="103" customWidth="1"/>
    <col min="2564" max="2564" width="9.5" style="103" customWidth="1"/>
    <col min="2565" max="2565" width="10" style="103" customWidth="1"/>
    <col min="2566" max="2566" width="10.375" style="103" customWidth="1"/>
    <col min="2567" max="2567" width="9.375" style="103" customWidth="1"/>
    <col min="2568" max="2568" width="6.5" style="103" customWidth="1"/>
    <col min="2569" max="2569" width="5.25" style="103" customWidth="1"/>
    <col min="2570" max="2570" width="8.125" style="103" customWidth="1"/>
    <col min="2571" max="2571" width="6.5" style="103" customWidth="1"/>
    <col min="2572" max="2572" width="5.625" style="103" customWidth="1"/>
    <col min="2573" max="2573" width="8.625" style="103" customWidth="1"/>
    <col min="2574" max="2574" width="6.5" style="103" customWidth="1"/>
    <col min="2575" max="2576" width="5.625" style="103" customWidth="1"/>
    <col min="2577" max="2577" width="7.75" style="103" customWidth="1"/>
    <col min="2578" max="2578" width="8" style="103" customWidth="1"/>
    <col min="2579" max="2579" width="9.75" style="103" customWidth="1"/>
    <col min="2580" max="2580" width="7.25" style="103" customWidth="1"/>
    <col min="2581" max="2581" width="5.875" style="103" customWidth="1"/>
    <col min="2582" max="2582" width="6.75" style="103" customWidth="1"/>
    <col min="2583" max="2583" width="7.375" style="103" customWidth="1"/>
    <col min="2584" max="2584" width="8.25" style="103" customWidth="1"/>
    <col min="2585" max="2585" width="9.125" style="103" customWidth="1"/>
    <col min="2586" max="2588" width="0" style="103" hidden="1" customWidth="1"/>
    <col min="2589" max="2589" width="7.375" style="103" customWidth="1"/>
    <col min="2590" max="2590" width="8.25" style="103" customWidth="1"/>
    <col min="2591" max="2591" width="9.125" style="103" customWidth="1"/>
    <col min="2592" max="2816" width="9" style="103"/>
    <col min="2817" max="2817" width="11.125" style="103" customWidth="1"/>
    <col min="2818" max="2818" width="6.75" style="103" customWidth="1"/>
    <col min="2819" max="2819" width="5.875" style="103" customWidth="1"/>
    <col min="2820" max="2820" width="9.5" style="103" customWidth="1"/>
    <col min="2821" max="2821" width="10" style="103" customWidth="1"/>
    <col min="2822" max="2822" width="10.375" style="103" customWidth="1"/>
    <col min="2823" max="2823" width="9.375" style="103" customWidth="1"/>
    <col min="2824" max="2824" width="6.5" style="103" customWidth="1"/>
    <col min="2825" max="2825" width="5.25" style="103" customWidth="1"/>
    <col min="2826" max="2826" width="8.125" style="103" customWidth="1"/>
    <col min="2827" max="2827" width="6.5" style="103" customWidth="1"/>
    <col min="2828" max="2828" width="5.625" style="103" customWidth="1"/>
    <col min="2829" max="2829" width="8.625" style="103" customWidth="1"/>
    <col min="2830" max="2830" width="6.5" style="103" customWidth="1"/>
    <col min="2831" max="2832" width="5.625" style="103" customWidth="1"/>
    <col min="2833" max="2833" width="7.75" style="103" customWidth="1"/>
    <col min="2834" max="2834" width="8" style="103" customWidth="1"/>
    <col min="2835" max="2835" width="9.75" style="103" customWidth="1"/>
    <col min="2836" max="2836" width="7.25" style="103" customWidth="1"/>
    <col min="2837" max="2837" width="5.875" style="103" customWidth="1"/>
    <col min="2838" max="2838" width="6.75" style="103" customWidth="1"/>
    <col min="2839" max="2839" width="7.375" style="103" customWidth="1"/>
    <col min="2840" max="2840" width="8.25" style="103" customWidth="1"/>
    <col min="2841" max="2841" width="9.125" style="103" customWidth="1"/>
    <col min="2842" max="2844" width="0" style="103" hidden="1" customWidth="1"/>
    <col min="2845" max="2845" width="7.375" style="103" customWidth="1"/>
    <col min="2846" max="2846" width="8.25" style="103" customWidth="1"/>
    <col min="2847" max="2847" width="9.125" style="103" customWidth="1"/>
    <col min="2848" max="3072" width="9" style="103"/>
    <col min="3073" max="3073" width="11.125" style="103" customWidth="1"/>
    <col min="3074" max="3074" width="6.75" style="103" customWidth="1"/>
    <col min="3075" max="3075" width="5.875" style="103" customWidth="1"/>
    <col min="3076" max="3076" width="9.5" style="103" customWidth="1"/>
    <col min="3077" max="3077" width="10" style="103" customWidth="1"/>
    <col min="3078" max="3078" width="10.375" style="103" customWidth="1"/>
    <col min="3079" max="3079" width="9.375" style="103" customWidth="1"/>
    <col min="3080" max="3080" width="6.5" style="103" customWidth="1"/>
    <col min="3081" max="3081" width="5.25" style="103" customWidth="1"/>
    <col min="3082" max="3082" width="8.125" style="103" customWidth="1"/>
    <col min="3083" max="3083" width="6.5" style="103" customWidth="1"/>
    <col min="3084" max="3084" width="5.625" style="103" customWidth="1"/>
    <col min="3085" max="3085" width="8.625" style="103" customWidth="1"/>
    <col min="3086" max="3086" width="6.5" style="103" customWidth="1"/>
    <col min="3087" max="3088" width="5.625" style="103" customWidth="1"/>
    <col min="3089" max="3089" width="7.75" style="103" customWidth="1"/>
    <col min="3090" max="3090" width="8" style="103" customWidth="1"/>
    <col min="3091" max="3091" width="9.75" style="103" customWidth="1"/>
    <col min="3092" max="3092" width="7.25" style="103" customWidth="1"/>
    <col min="3093" max="3093" width="5.875" style="103" customWidth="1"/>
    <col min="3094" max="3094" width="6.75" style="103" customWidth="1"/>
    <col min="3095" max="3095" width="7.375" style="103" customWidth="1"/>
    <col min="3096" max="3096" width="8.25" style="103" customWidth="1"/>
    <col min="3097" max="3097" width="9.125" style="103" customWidth="1"/>
    <col min="3098" max="3100" width="0" style="103" hidden="1" customWidth="1"/>
    <col min="3101" max="3101" width="7.375" style="103" customWidth="1"/>
    <col min="3102" max="3102" width="8.25" style="103" customWidth="1"/>
    <col min="3103" max="3103" width="9.125" style="103" customWidth="1"/>
    <col min="3104" max="3328" width="9" style="103"/>
    <col min="3329" max="3329" width="11.125" style="103" customWidth="1"/>
    <col min="3330" max="3330" width="6.75" style="103" customWidth="1"/>
    <col min="3331" max="3331" width="5.875" style="103" customWidth="1"/>
    <col min="3332" max="3332" width="9.5" style="103" customWidth="1"/>
    <col min="3333" max="3333" width="10" style="103" customWidth="1"/>
    <col min="3334" max="3334" width="10.375" style="103" customWidth="1"/>
    <col min="3335" max="3335" width="9.375" style="103" customWidth="1"/>
    <col min="3336" max="3336" width="6.5" style="103" customWidth="1"/>
    <col min="3337" max="3337" width="5.25" style="103" customWidth="1"/>
    <col min="3338" max="3338" width="8.125" style="103" customWidth="1"/>
    <col min="3339" max="3339" width="6.5" style="103" customWidth="1"/>
    <col min="3340" max="3340" width="5.625" style="103" customWidth="1"/>
    <col min="3341" max="3341" width="8.625" style="103" customWidth="1"/>
    <col min="3342" max="3342" width="6.5" style="103" customWidth="1"/>
    <col min="3343" max="3344" width="5.625" style="103" customWidth="1"/>
    <col min="3345" max="3345" width="7.75" style="103" customWidth="1"/>
    <col min="3346" max="3346" width="8" style="103" customWidth="1"/>
    <col min="3347" max="3347" width="9.75" style="103" customWidth="1"/>
    <col min="3348" max="3348" width="7.25" style="103" customWidth="1"/>
    <col min="3349" max="3349" width="5.875" style="103" customWidth="1"/>
    <col min="3350" max="3350" width="6.75" style="103" customWidth="1"/>
    <col min="3351" max="3351" width="7.375" style="103" customWidth="1"/>
    <col min="3352" max="3352" width="8.25" style="103" customWidth="1"/>
    <col min="3353" max="3353" width="9.125" style="103" customWidth="1"/>
    <col min="3354" max="3356" width="0" style="103" hidden="1" customWidth="1"/>
    <col min="3357" max="3357" width="7.375" style="103" customWidth="1"/>
    <col min="3358" max="3358" width="8.25" style="103" customWidth="1"/>
    <col min="3359" max="3359" width="9.125" style="103" customWidth="1"/>
    <col min="3360" max="3584" width="9" style="103"/>
    <col min="3585" max="3585" width="11.125" style="103" customWidth="1"/>
    <col min="3586" max="3586" width="6.75" style="103" customWidth="1"/>
    <col min="3587" max="3587" width="5.875" style="103" customWidth="1"/>
    <col min="3588" max="3588" width="9.5" style="103" customWidth="1"/>
    <col min="3589" max="3589" width="10" style="103" customWidth="1"/>
    <col min="3590" max="3590" width="10.375" style="103" customWidth="1"/>
    <col min="3591" max="3591" width="9.375" style="103" customWidth="1"/>
    <col min="3592" max="3592" width="6.5" style="103" customWidth="1"/>
    <col min="3593" max="3593" width="5.25" style="103" customWidth="1"/>
    <col min="3594" max="3594" width="8.125" style="103" customWidth="1"/>
    <col min="3595" max="3595" width="6.5" style="103" customWidth="1"/>
    <col min="3596" max="3596" width="5.625" style="103" customWidth="1"/>
    <col min="3597" max="3597" width="8.625" style="103" customWidth="1"/>
    <col min="3598" max="3598" width="6.5" style="103" customWidth="1"/>
    <col min="3599" max="3600" width="5.625" style="103" customWidth="1"/>
    <col min="3601" max="3601" width="7.75" style="103" customWidth="1"/>
    <col min="3602" max="3602" width="8" style="103" customWidth="1"/>
    <col min="3603" max="3603" width="9.75" style="103" customWidth="1"/>
    <col min="3604" max="3604" width="7.25" style="103" customWidth="1"/>
    <col min="3605" max="3605" width="5.875" style="103" customWidth="1"/>
    <col min="3606" max="3606" width="6.75" style="103" customWidth="1"/>
    <col min="3607" max="3607" width="7.375" style="103" customWidth="1"/>
    <col min="3608" max="3608" width="8.25" style="103" customWidth="1"/>
    <col min="3609" max="3609" width="9.125" style="103" customWidth="1"/>
    <col min="3610" max="3612" width="0" style="103" hidden="1" customWidth="1"/>
    <col min="3613" max="3613" width="7.375" style="103" customWidth="1"/>
    <col min="3614" max="3614" width="8.25" style="103" customWidth="1"/>
    <col min="3615" max="3615" width="9.125" style="103" customWidth="1"/>
    <col min="3616" max="3840" width="9" style="103"/>
    <col min="3841" max="3841" width="11.125" style="103" customWidth="1"/>
    <col min="3842" max="3842" width="6.75" style="103" customWidth="1"/>
    <col min="3843" max="3843" width="5.875" style="103" customWidth="1"/>
    <col min="3844" max="3844" width="9.5" style="103" customWidth="1"/>
    <col min="3845" max="3845" width="10" style="103" customWidth="1"/>
    <col min="3846" max="3846" width="10.375" style="103" customWidth="1"/>
    <col min="3847" max="3847" width="9.375" style="103" customWidth="1"/>
    <col min="3848" max="3848" width="6.5" style="103" customWidth="1"/>
    <col min="3849" max="3849" width="5.25" style="103" customWidth="1"/>
    <col min="3850" max="3850" width="8.125" style="103" customWidth="1"/>
    <col min="3851" max="3851" width="6.5" style="103" customWidth="1"/>
    <col min="3852" max="3852" width="5.625" style="103" customWidth="1"/>
    <col min="3853" max="3853" width="8.625" style="103" customWidth="1"/>
    <col min="3854" max="3854" width="6.5" style="103" customWidth="1"/>
    <col min="3855" max="3856" width="5.625" style="103" customWidth="1"/>
    <col min="3857" max="3857" width="7.75" style="103" customWidth="1"/>
    <col min="3858" max="3858" width="8" style="103" customWidth="1"/>
    <col min="3859" max="3859" width="9.75" style="103" customWidth="1"/>
    <col min="3860" max="3860" width="7.25" style="103" customWidth="1"/>
    <col min="3861" max="3861" width="5.875" style="103" customWidth="1"/>
    <col min="3862" max="3862" width="6.75" style="103" customWidth="1"/>
    <col min="3863" max="3863" width="7.375" style="103" customWidth="1"/>
    <col min="3864" max="3864" width="8.25" style="103" customWidth="1"/>
    <col min="3865" max="3865" width="9.125" style="103" customWidth="1"/>
    <col min="3866" max="3868" width="0" style="103" hidden="1" customWidth="1"/>
    <col min="3869" max="3869" width="7.375" style="103" customWidth="1"/>
    <col min="3870" max="3870" width="8.25" style="103" customWidth="1"/>
    <col min="3871" max="3871" width="9.125" style="103" customWidth="1"/>
    <col min="3872" max="4096" width="9" style="103"/>
    <col min="4097" max="4097" width="11.125" style="103" customWidth="1"/>
    <col min="4098" max="4098" width="6.75" style="103" customWidth="1"/>
    <col min="4099" max="4099" width="5.875" style="103" customWidth="1"/>
    <col min="4100" max="4100" width="9.5" style="103" customWidth="1"/>
    <col min="4101" max="4101" width="10" style="103" customWidth="1"/>
    <col min="4102" max="4102" width="10.375" style="103" customWidth="1"/>
    <col min="4103" max="4103" width="9.375" style="103" customWidth="1"/>
    <col min="4104" max="4104" width="6.5" style="103" customWidth="1"/>
    <col min="4105" max="4105" width="5.25" style="103" customWidth="1"/>
    <col min="4106" max="4106" width="8.125" style="103" customWidth="1"/>
    <col min="4107" max="4107" width="6.5" style="103" customWidth="1"/>
    <col min="4108" max="4108" width="5.625" style="103" customWidth="1"/>
    <col min="4109" max="4109" width="8.625" style="103" customWidth="1"/>
    <col min="4110" max="4110" width="6.5" style="103" customWidth="1"/>
    <col min="4111" max="4112" width="5.625" style="103" customWidth="1"/>
    <col min="4113" max="4113" width="7.75" style="103" customWidth="1"/>
    <col min="4114" max="4114" width="8" style="103" customWidth="1"/>
    <col min="4115" max="4115" width="9.75" style="103" customWidth="1"/>
    <col min="4116" max="4116" width="7.25" style="103" customWidth="1"/>
    <col min="4117" max="4117" width="5.875" style="103" customWidth="1"/>
    <col min="4118" max="4118" width="6.75" style="103" customWidth="1"/>
    <col min="4119" max="4119" width="7.375" style="103" customWidth="1"/>
    <col min="4120" max="4120" width="8.25" style="103" customWidth="1"/>
    <col min="4121" max="4121" width="9.125" style="103" customWidth="1"/>
    <col min="4122" max="4124" width="0" style="103" hidden="1" customWidth="1"/>
    <col min="4125" max="4125" width="7.375" style="103" customWidth="1"/>
    <col min="4126" max="4126" width="8.25" style="103" customWidth="1"/>
    <col min="4127" max="4127" width="9.125" style="103" customWidth="1"/>
    <col min="4128" max="4352" width="9" style="103"/>
    <col min="4353" max="4353" width="11.125" style="103" customWidth="1"/>
    <col min="4354" max="4354" width="6.75" style="103" customWidth="1"/>
    <col min="4355" max="4355" width="5.875" style="103" customWidth="1"/>
    <col min="4356" max="4356" width="9.5" style="103" customWidth="1"/>
    <col min="4357" max="4357" width="10" style="103" customWidth="1"/>
    <col min="4358" max="4358" width="10.375" style="103" customWidth="1"/>
    <col min="4359" max="4359" width="9.375" style="103" customWidth="1"/>
    <col min="4360" max="4360" width="6.5" style="103" customWidth="1"/>
    <col min="4361" max="4361" width="5.25" style="103" customWidth="1"/>
    <col min="4362" max="4362" width="8.125" style="103" customWidth="1"/>
    <col min="4363" max="4363" width="6.5" style="103" customWidth="1"/>
    <col min="4364" max="4364" width="5.625" style="103" customWidth="1"/>
    <col min="4365" max="4365" width="8.625" style="103" customWidth="1"/>
    <col min="4366" max="4366" width="6.5" style="103" customWidth="1"/>
    <col min="4367" max="4368" width="5.625" style="103" customWidth="1"/>
    <col min="4369" max="4369" width="7.75" style="103" customWidth="1"/>
    <col min="4370" max="4370" width="8" style="103" customWidth="1"/>
    <col min="4371" max="4371" width="9.75" style="103" customWidth="1"/>
    <col min="4372" max="4372" width="7.25" style="103" customWidth="1"/>
    <col min="4373" max="4373" width="5.875" style="103" customWidth="1"/>
    <col min="4374" max="4374" width="6.75" style="103" customWidth="1"/>
    <col min="4375" max="4375" width="7.375" style="103" customWidth="1"/>
    <col min="4376" max="4376" width="8.25" style="103" customWidth="1"/>
    <col min="4377" max="4377" width="9.125" style="103" customWidth="1"/>
    <col min="4378" max="4380" width="0" style="103" hidden="1" customWidth="1"/>
    <col min="4381" max="4381" width="7.375" style="103" customWidth="1"/>
    <col min="4382" max="4382" width="8.25" style="103" customWidth="1"/>
    <col min="4383" max="4383" width="9.125" style="103" customWidth="1"/>
    <col min="4384" max="4608" width="9" style="103"/>
    <col min="4609" max="4609" width="11.125" style="103" customWidth="1"/>
    <col min="4610" max="4610" width="6.75" style="103" customWidth="1"/>
    <col min="4611" max="4611" width="5.875" style="103" customWidth="1"/>
    <col min="4612" max="4612" width="9.5" style="103" customWidth="1"/>
    <col min="4613" max="4613" width="10" style="103" customWidth="1"/>
    <col min="4614" max="4614" width="10.375" style="103" customWidth="1"/>
    <col min="4615" max="4615" width="9.375" style="103" customWidth="1"/>
    <col min="4616" max="4616" width="6.5" style="103" customWidth="1"/>
    <col min="4617" max="4617" width="5.25" style="103" customWidth="1"/>
    <col min="4618" max="4618" width="8.125" style="103" customWidth="1"/>
    <col min="4619" max="4619" width="6.5" style="103" customWidth="1"/>
    <col min="4620" max="4620" width="5.625" style="103" customWidth="1"/>
    <col min="4621" max="4621" width="8.625" style="103" customWidth="1"/>
    <col min="4622" max="4622" width="6.5" style="103" customWidth="1"/>
    <col min="4623" max="4624" width="5.625" style="103" customWidth="1"/>
    <col min="4625" max="4625" width="7.75" style="103" customWidth="1"/>
    <col min="4626" max="4626" width="8" style="103" customWidth="1"/>
    <col min="4627" max="4627" width="9.75" style="103" customWidth="1"/>
    <col min="4628" max="4628" width="7.25" style="103" customWidth="1"/>
    <col min="4629" max="4629" width="5.875" style="103" customWidth="1"/>
    <col min="4630" max="4630" width="6.75" style="103" customWidth="1"/>
    <col min="4631" max="4631" width="7.375" style="103" customWidth="1"/>
    <col min="4632" max="4632" width="8.25" style="103" customWidth="1"/>
    <col min="4633" max="4633" width="9.125" style="103" customWidth="1"/>
    <col min="4634" max="4636" width="0" style="103" hidden="1" customWidth="1"/>
    <col min="4637" max="4637" width="7.375" style="103" customWidth="1"/>
    <col min="4638" max="4638" width="8.25" style="103" customWidth="1"/>
    <col min="4639" max="4639" width="9.125" style="103" customWidth="1"/>
    <col min="4640" max="4864" width="9" style="103"/>
    <col min="4865" max="4865" width="11.125" style="103" customWidth="1"/>
    <col min="4866" max="4866" width="6.75" style="103" customWidth="1"/>
    <col min="4867" max="4867" width="5.875" style="103" customWidth="1"/>
    <col min="4868" max="4868" width="9.5" style="103" customWidth="1"/>
    <col min="4869" max="4869" width="10" style="103" customWidth="1"/>
    <col min="4870" max="4870" width="10.375" style="103" customWidth="1"/>
    <col min="4871" max="4871" width="9.375" style="103" customWidth="1"/>
    <col min="4872" max="4872" width="6.5" style="103" customWidth="1"/>
    <col min="4873" max="4873" width="5.25" style="103" customWidth="1"/>
    <col min="4874" max="4874" width="8.125" style="103" customWidth="1"/>
    <col min="4875" max="4875" width="6.5" style="103" customWidth="1"/>
    <col min="4876" max="4876" width="5.625" style="103" customWidth="1"/>
    <col min="4877" max="4877" width="8.625" style="103" customWidth="1"/>
    <col min="4878" max="4878" width="6.5" style="103" customWidth="1"/>
    <col min="4879" max="4880" width="5.625" style="103" customWidth="1"/>
    <col min="4881" max="4881" width="7.75" style="103" customWidth="1"/>
    <col min="4882" max="4882" width="8" style="103" customWidth="1"/>
    <col min="4883" max="4883" width="9.75" style="103" customWidth="1"/>
    <col min="4884" max="4884" width="7.25" style="103" customWidth="1"/>
    <col min="4885" max="4885" width="5.875" style="103" customWidth="1"/>
    <col min="4886" max="4886" width="6.75" style="103" customWidth="1"/>
    <col min="4887" max="4887" width="7.375" style="103" customWidth="1"/>
    <col min="4888" max="4888" width="8.25" style="103" customWidth="1"/>
    <col min="4889" max="4889" width="9.125" style="103" customWidth="1"/>
    <col min="4890" max="4892" width="0" style="103" hidden="1" customWidth="1"/>
    <col min="4893" max="4893" width="7.375" style="103" customWidth="1"/>
    <col min="4894" max="4894" width="8.25" style="103" customWidth="1"/>
    <col min="4895" max="4895" width="9.125" style="103" customWidth="1"/>
    <col min="4896" max="5120" width="9" style="103"/>
    <col min="5121" max="5121" width="11.125" style="103" customWidth="1"/>
    <col min="5122" max="5122" width="6.75" style="103" customWidth="1"/>
    <col min="5123" max="5123" width="5.875" style="103" customWidth="1"/>
    <col min="5124" max="5124" width="9.5" style="103" customWidth="1"/>
    <col min="5125" max="5125" width="10" style="103" customWidth="1"/>
    <col min="5126" max="5126" width="10.375" style="103" customWidth="1"/>
    <col min="5127" max="5127" width="9.375" style="103" customWidth="1"/>
    <col min="5128" max="5128" width="6.5" style="103" customWidth="1"/>
    <col min="5129" max="5129" width="5.25" style="103" customWidth="1"/>
    <col min="5130" max="5130" width="8.125" style="103" customWidth="1"/>
    <col min="5131" max="5131" width="6.5" style="103" customWidth="1"/>
    <col min="5132" max="5132" width="5.625" style="103" customWidth="1"/>
    <col min="5133" max="5133" width="8.625" style="103" customWidth="1"/>
    <col min="5134" max="5134" width="6.5" style="103" customWidth="1"/>
    <col min="5135" max="5136" width="5.625" style="103" customWidth="1"/>
    <col min="5137" max="5137" width="7.75" style="103" customWidth="1"/>
    <col min="5138" max="5138" width="8" style="103" customWidth="1"/>
    <col min="5139" max="5139" width="9.75" style="103" customWidth="1"/>
    <col min="5140" max="5140" width="7.25" style="103" customWidth="1"/>
    <col min="5141" max="5141" width="5.875" style="103" customWidth="1"/>
    <col min="5142" max="5142" width="6.75" style="103" customWidth="1"/>
    <col min="5143" max="5143" width="7.375" style="103" customWidth="1"/>
    <col min="5144" max="5144" width="8.25" style="103" customWidth="1"/>
    <col min="5145" max="5145" width="9.125" style="103" customWidth="1"/>
    <col min="5146" max="5148" width="0" style="103" hidden="1" customWidth="1"/>
    <col min="5149" max="5149" width="7.375" style="103" customWidth="1"/>
    <col min="5150" max="5150" width="8.25" style="103" customWidth="1"/>
    <col min="5151" max="5151" width="9.125" style="103" customWidth="1"/>
    <col min="5152" max="5376" width="9" style="103"/>
    <col min="5377" max="5377" width="11.125" style="103" customWidth="1"/>
    <col min="5378" max="5378" width="6.75" style="103" customWidth="1"/>
    <col min="5379" max="5379" width="5.875" style="103" customWidth="1"/>
    <col min="5380" max="5380" width="9.5" style="103" customWidth="1"/>
    <col min="5381" max="5381" width="10" style="103" customWidth="1"/>
    <col min="5382" max="5382" width="10.375" style="103" customWidth="1"/>
    <col min="5383" max="5383" width="9.375" style="103" customWidth="1"/>
    <col min="5384" max="5384" width="6.5" style="103" customWidth="1"/>
    <col min="5385" max="5385" width="5.25" style="103" customWidth="1"/>
    <col min="5386" max="5386" width="8.125" style="103" customWidth="1"/>
    <col min="5387" max="5387" width="6.5" style="103" customWidth="1"/>
    <col min="5388" max="5388" width="5.625" style="103" customWidth="1"/>
    <col min="5389" max="5389" width="8.625" style="103" customWidth="1"/>
    <col min="5390" max="5390" width="6.5" style="103" customWidth="1"/>
    <col min="5391" max="5392" width="5.625" style="103" customWidth="1"/>
    <col min="5393" max="5393" width="7.75" style="103" customWidth="1"/>
    <col min="5394" max="5394" width="8" style="103" customWidth="1"/>
    <col min="5395" max="5395" width="9.75" style="103" customWidth="1"/>
    <col min="5396" max="5396" width="7.25" style="103" customWidth="1"/>
    <col min="5397" max="5397" width="5.875" style="103" customWidth="1"/>
    <col min="5398" max="5398" width="6.75" style="103" customWidth="1"/>
    <col min="5399" max="5399" width="7.375" style="103" customWidth="1"/>
    <col min="5400" max="5400" width="8.25" style="103" customWidth="1"/>
    <col min="5401" max="5401" width="9.125" style="103" customWidth="1"/>
    <col min="5402" max="5404" width="0" style="103" hidden="1" customWidth="1"/>
    <col min="5405" max="5405" width="7.375" style="103" customWidth="1"/>
    <col min="5406" max="5406" width="8.25" style="103" customWidth="1"/>
    <col min="5407" max="5407" width="9.125" style="103" customWidth="1"/>
    <col min="5408" max="5632" width="9" style="103"/>
    <col min="5633" max="5633" width="11.125" style="103" customWidth="1"/>
    <col min="5634" max="5634" width="6.75" style="103" customWidth="1"/>
    <col min="5635" max="5635" width="5.875" style="103" customWidth="1"/>
    <col min="5636" max="5636" width="9.5" style="103" customWidth="1"/>
    <col min="5637" max="5637" width="10" style="103" customWidth="1"/>
    <col min="5638" max="5638" width="10.375" style="103" customWidth="1"/>
    <col min="5639" max="5639" width="9.375" style="103" customWidth="1"/>
    <col min="5640" max="5640" width="6.5" style="103" customWidth="1"/>
    <col min="5641" max="5641" width="5.25" style="103" customWidth="1"/>
    <col min="5642" max="5642" width="8.125" style="103" customWidth="1"/>
    <col min="5643" max="5643" width="6.5" style="103" customWidth="1"/>
    <col min="5644" max="5644" width="5.625" style="103" customWidth="1"/>
    <col min="5645" max="5645" width="8.625" style="103" customWidth="1"/>
    <col min="5646" max="5646" width="6.5" style="103" customWidth="1"/>
    <col min="5647" max="5648" width="5.625" style="103" customWidth="1"/>
    <col min="5649" max="5649" width="7.75" style="103" customWidth="1"/>
    <col min="5650" max="5650" width="8" style="103" customWidth="1"/>
    <col min="5651" max="5651" width="9.75" style="103" customWidth="1"/>
    <col min="5652" max="5652" width="7.25" style="103" customWidth="1"/>
    <col min="5653" max="5653" width="5.875" style="103" customWidth="1"/>
    <col min="5654" max="5654" width="6.75" style="103" customWidth="1"/>
    <col min="5655" max="5655" width="7.375" style="103" customWidth="1"/>
    <col min="5656" max="5656" width="8.25" style="103" customWidth="1"/>
    <col min="5657" max="5657" width="9.125" style="103" customWidth="1"/>
    <col min="5658" max="5660" width="0" style="103" hidden="1" customWidth="1"/>
    <col min="5661" max="5661" width="7.375" style="103" customWidth="1"/>
    <col min="5662" max="5662" width="8.25" style="103" customWidth="1"/>
    <col min="5663" max="5663" width="9.125" style="103" customWidth="1"/>
    <col min="5664" max="5888" width="9" style="103"/>
    <col min="5889" max="5889" width="11.125" style="103" customWidth="1"/>
    <col min="5890" max="5890" width="6.75" style="103" customWidth="1"/>
    <col min="5891" max="5891" width="5.875" style="103" customWidth="1"/>
    <col min="5892" max="5892" width="9.5" style="103" customWidth="1"/>
    <col min="5893" max="5893" width="10" style="103" customWidth="1"/>
    <col min="5894" max="5894" width="10.375" style="103" customWidth="1"/>
    <col min="5895" max="5895" width="9.375" style="103" customWidth="1"/>
    <col min="5896" max="5896" width="6.5" style="103" customWidth="1"/>
    <col min="5897" max="5897" width="5.25" style="103" customWidth="1"/>
    <col min="5898" max="5898" width="8.125" style="103" customWidth="1"/>
    <col min="5899" max="5899" width="6.5" style="103" customWidth="1"/>
    <col min="5900" max="5900" width="5.625" style="103" customWidth="1"/>
    <col min="5901" max="5901" width="8.625" style="103" customWidth="1"/>
    <col min="5902" max="5902" width="6.5" style="103" customWidth="1"/>
    <col min="5903" max="5904" width="5.625" style="103" customWidth="1"/>
    <col min="5905" max="5905" width="7.75" style="103" customWidth="1"/>
    <col min="5906" max="5906" width="8" style="103" customWidth="1"/>
    <col min="5907" max="5907" width="9.75" style="103" customWidth="1"/>
    <col min="5908" max="5908" width="7.25" style="103" customWidth="1"/>
    <col min="5909" max="5909" width="5.875" style="103" customWidth="1"/>
    <col min="5910" max="5910" width="6.75" style="103" customWidth="1"/>
    <col min="5911" max="5911" width="7.375" style="103" customWidth="1"/>
    <col min="5912" max="5912" width="8.25" style="103" customWidth="1"/>
    <col min="5913" max="5913" width="9.125" style="103" customWidth="1"/>
    <col min="5914" max="5916" width="0" style="103" hidden="1" customWidth="1"/>
    <col min="5917" max="5917" width="7.375" style="103" customWidth="1"/>
    <col min="5918" max="5918" width="8.25" style="103" customWidth="1"/>
    <col min="5919" max="5919" width="9.125" style="103" customWidth="1"/>
    <col min="5920" max="6144" width="9" style="103"/>
    <col min="6145" max="6145" width="11.125" style="103" customWidth="1"/>
    <col min="6146" max="6146" width="6.75" style="103" customWidth="1"/>
    <col min="6147" max="6147" width="5.875" style="103" customWidth="1"/>
    <col min="6148" max="6148" width="9.5" style="103" customWidth="1"/>
    <col min="6149" max="6149" width="10" style="103" customWidth="1"/>
    <col min="6150" max="6150" width="10.375" style="103" customWidth="1"/>
    <col min="6151" max="6151" width="9.375" style="103" customWidth="1"/>
    <col min="6152" max="6152" width="6.5" style="103" customWidth="1"/>
    <col min="6153" max="6153" width="5.25" style="103" customWidth="1"/>
    <col min="6154" max="6154" width="8.125" style="103" customWidth="1"/>
    <col min="6155" max="6155" width="6.5" style="103" customWidth="1"/>
    <col min="6156" max="6156" width="5.625" style="103" customWidth="1"/>
    <col min="6157" max="6157" width="8.625" style="103" customWidth="1"/>
    <col min="6158" max="6158" width="6.5" style="103" customWidth="1"/>
    <col min="6159" max="6160" width="5.625" style="103" customWidth="1"/>
    <col min="6161" max="6161" width="7.75" style="103" customWidth="1"/>
    <col min="6162" max="6162" width="8" style="103" customWidth="1"/>
    <col min="6163" max="6163" width="9.75" style="103" customWidth="1"/>
    <col min="6164" max="6164" width="7.25" style="103" customWidth="1"/>
    <col min="6165" max="6165" width="5.875" style="103" customWidth="1"/>
    <col min="6166" max="6166" width="6.75" style="103" customWidth="1"/>
    <col min="6167" max="6167" width="7.375" style="103" customWidth="1"/>
    <col min="6168" max="6168" width="8.25" style="103" customWidth="1"/>
    <col min="6169" max="6169" width="9.125" style="103" customWidth="1"/>
    <col min="6170" max="6172" width="0" style="103" hidden="1" customWidth="1"/>
    <col min="6173" max="6173" width="7.375" style="103" customWidth="1"/>
    <col min="6174" max="6174" width="8.25" style="103" customWidth="1"/>
    <col min="6175" max="6175" width="9.125" style="103" customWidth="1"/>
    <col min="6176" max="6400" width="9" style="103"/>
    <col min="6401" max="6401" width="11.125" style="103" customWidth="1"/>
    <col min="6402" max="6402" width="6.75" style="103" customWidth="1"/>
    <col min="6403" max="6403" width="5.875" style="103" customWidth="1"/>
    <col min="6404" max="6404" width="9.5" style="103" customWidth="1"/>
    <col min="6405" max="6405" width="10" style="103" customWidth="1"/>
    <col min="6406" max="6406" width="10.375" style="103" customWidth="1"/>
    <col min="6407" max="6407" width="9.375" style="103" customWidth="1"/>
    <col min="6408" max="6408" width="6.5" style="103" customWidth="1"/>
    <col min="6409" max="6409" width="5.25" style="103" customWidth="1"/>
    <col min="6410" max="6410" width="8.125" style="103" customWidth="1"/>
    <col min="6411" max="6411" width="6.5" style="103" customWidth="1"/>
    <col min="6412" max="6412" width="5.625" style="103" customWidth="1"/>
    <col min="6413" max="6413" width="8.625" style="103" customWidth="1"/>
    <col min="6414" max="6414" width="6.5" style="103" customWidth="1"/>
    <col min="6415" max="6416" width="5.625" style="103" customWidth="1"/>
    <col min="6417" max="6417" width="7.75" style="103" customWidth="1"/>
    <col min="6418" max="6418" width="8" style="103" customWidth="1"/>
    <col min="6419" max="6419" width="9.75" style="103" customWidth="1"/>
    <col min="6420" max="6420" width="7.25" style="103" customWidth="1"/>
    <col min="6421" max="6421" width="5.875" style="103" customWidth="1"/>
    <col min="6422" max="6422" width="6.75" style="103" customWidth="1"/>
    <col min="6423" max="6423" width="7.375" style="103" customWidth="1"/>
    <col min="6424" max="6424" width="8.25" style="103" customWidth="1"/>
    <col min="6425" max="6425" width="9.125" style="103" customWidth="1"/>
    <col min="6426" max="6428" width="0" style="103" hidden="1" customWidth="1"/>
    <col min="6429" max="6429" width="7.375" style="103" customWidth="1"/>
    <col min="6430" max="6430" width="8.25" style="103" customWidth="1"/>
    <col min="6431" max="6431" width="9.125" style="103" customWidth="1"/>
    <col min="6432" max="6656" width="9" style="103"/>
    <col min="6657" max="6657" width="11.125" style="103" customWidth="1"/>
    <col min="6658" max="6658" width="6.75" style="103" customWidth="1"/>
    <col min="6659" max="6659" width="5.875" style="103" customWidth="1"/>
    <col min="6660" max="6660" width="9.5" style="103" customWidth="1"/>
    <col min="6661" max="6661" width="10" style="103" customWidth="1"/>
    <col min="6662" max="6662" width="10.375" style="103" customWidth="1"/>
    <col min="6663" max="6663" width="9.375" style="103" customWidth="1"/>
    <col min="6664" max="6664" width="6.5" style="103" customWidth="1"/>
    <col min="6665" max="6665" width="5.25" style="103" customWidth="1"/>
    <col min="6666" max="6666" width="8.125" style="103" customWidth="1"/>
    <col min="6667" max="6667" width="6.5" style="103" customWidth="1"/>
    <col min="6668" max="6668" width="5.625" style="103" customWidth="1"/>
    <col min="6669" max="6669" width="8.625" style="103" customWidth="1"/>
    <col min="6670" max="6670" width="6.5" style="103" customWidth="1"/>
    <col min="6671" max="6672" width="5.625" style="103" customWidth="1"/>
    <col min="6673" max="6673" width="7.75" style="103" customWidth="1"/>
    <col min="6674" max="6674" width="8" style="103" customWidth="1"/>
    <col min="6675" max="6675" width="9.75" style="103" customWidth="1"/>
    <col min="6676" max="6676" width="7.25" style="103" customWidth="1"/>
    <col min="6677" max="6677" width="5.875" style="103" customWidth="1"/>
    <col min="6678" max="6678" width="6.75" style="103" customWidth="1"/>
    <col min="6679" max="6679" width="7.375" style="103" customWidth="1"/>
    <col min="6680" max="6680" width="8.25" style="103" customWidth="1"/>
    <col min="6681" max="6681" width="9.125" style="103" customWidth="1"/>
    <col min="6682" max="6684" width="0" style="103" hidden="1" customWidth="1"/>
    <col min="6685" max="6685" width="7.375" style="103" customWidth="1"/>
    <col min="6686" max="6686" width="8.25" style="103" customWidth="1"/>
    <col min="6687" max="6687" width="9.125" style="103" customWidth="1"/>
    <col min="6688" max="6912" width="9" style="103"/>
    <col min="6913" max="6913" width="11.125" style="103" customWidth="1"/>
    <col min="6914" max="6914" width="6.75" style="103" customWidth="1"/>
    <col min="6915" max="6915" width="5.875" style="103" customWidth="1"/>
    <col min="6916" max="6916" width="9.5" style="103" customWidth="1"/>
    <col min="6917" max="6917" width="10" style="103" customWidth="1"/>
    <col min="6918" max="6918" width="10.375" style="103" customWidth="1"/>
    <col min="6919" max="6919" width="9.375" style="103" customWidth="1"/>
    <col min="6920" max="6920" width="6.5" style="103" customWidth="1"/>
    <col min="6921" max="6921" width="5.25" style="103" customWidth="1"/>
    <col min="6922" max="6922" width="8.125" style="103" customWidth="1"/>
    <col min="6923" max="6923" width="6.5" style="103" customWidth="1"/>
    <col min="6924" max="6924" width="5.625" style="103" customWidth="1"/>
    <col min="6925" max="6925" width="8.625" style="103" customWidth="1"/>
    <col min="6926" max="6926" width="6.5" style="103" customWidth="1"/>
    <col min="6927" max="6928" width="5.625" style="103" customWidth="1"/>
    <col min="6929" max="6929" width="7.75" style="103" customWidth="1"/>
    <col min="6930" max="6930" width="8" style="103" customWidth="1"/>
    <col min="6931" max="6931" width="9.75" style="103" customWidth="1"/>
    <col min="6932" max="6932" width="7.25" style="103" customWidth="1"/>
    <col min="6933" max="6933" width="5.875" style="103" customWidth="1"/>
    <col min="6934" max="6934" width="6.75" style="103" customWidth="1"/>
    <col min="6935" max="6935" width="7.375" style="103" customWidth="1"/>
    <col min="6936" max="6936" width="8.25" style="103" customWidth="1"/>
    <col min="6937" max="6937" width="9.125" style="103" customWidth="1"/>
    <col min="6938" max="6940" width="0" style="103" hidden="1" customWidth="1"/>
    <col min="6941" max="6941" width="7.375" style="103" customWidth="1"/>
    <col min="6942" max="6942" width="8.25" style="103" customWidth="1"/>
    <col min="6943" max="6943" width="9.125" style="103" customWidth="1"/>
    <col min="6944" max="7168" width="9" style="103"/>
    <col min="7169" max="7169" width="11.125" style="103" customWidth="1"/>
    <col min="7170" max="7170" width="6.75" style="103" customWidth="1"/>
    <col min="7171" max="7171" width="5.875" style="103" customWidth="1"/>
    <col min="7172" max="7172" width="9.5" style="103" customWidth="1"/>
    <col min="7173" max="7173" width="10" style="103" customWidth="1"/>
    <col min="7174" max="7174" width="10.375" style="103" customWidth="1"/>
    <col min="7175" max="7175" width="9.375" style="103" customWidth="1"/>
    <col min="7176" max="7176" width="6.5" style="103" customWidth="1"/>
    <col min="7177" max="7177" width="5.25" style="103" customWidth="1"/>
    <col min="7178" max="7178" width="8.125" style="103" customWidth="1"/>
    <col min="7179" max="7179" width="6.5" style="103" customWidth="1"/>
    <col min="7180" max="7180" width="5.625" style="103" customWidth="1"/>
    <col min="7181" max="7181" width="8.625" style="103" customWidth="1"/>
    <col min="7182" max="7182" width="6.5" style="103" customWidth="1"/>
    <col min="7183" max="7184" width="5.625" style="103" customWidth="1"/>
    <col min="7185" max="7185" width="7.75" style="103" customWidth="1"/>
    <col min="7186" max="7186" width="8" style="103" customWidth="1"/>
    <col min="7187" max="7187" width="9.75" style="103" customWidth="1"/>
    <col min="7188" max="7188" width="7.25" style="103" customWidth="1"/>
    <col min="7189" max="7189" width="5.875" style="103" customWidth="1"/>
    <col min="7190" max="7190" width="6.75" style="103" customWidth="1"/>
    <col min="7191" max="7191" width="7.375" style="103" customWidth="1"/>
    <col min="7192" max="7192" width="8.25" style="103" customWidth="1"/>
    <col min="7193" max="7193" width="9.125" style="103" customWidth="1"/>
    <col min="7194" max="7196" width="0" style="103" hidden="1" customWidth="1"/>
    <col min="7197" max="7197" width="7.375" style="103" customWidth="1"/>
    <col min="7198" max="7198" width="8.25" style="103" customWidth="1"/>
    <col min="7199" max="7199" width="9.125" style="103" customWidth="1"/>
    <col min="7200" max="7424" width="9" style="103"/>
    <col min="7425" max="7425" width="11.125" style="103" customWidth="1"/>
    <col min="7426" max="7426" width="6.75" style="103" customWidth="1"/>
    <col min="7427" max="7427" width="5.875" style="103" customWidth="1"/>
    <col min="7428" max="7428" width="9.5" style="103" customWidth="1"/>
    <col min="7429" max="7429" width="10" style="103" customWidth="1"/>
    <col min="7430" max="7430" width="10.375" style="103" customWidth="1"/>
    <col min="7431" max="7431" width="9.375" style="103" customWidth="1"/>
    <col min="7432" max="7432" width="6.5" style="103" customWidth="1"/>
    <col min="7433" max="7433" width="5.25" style="103" customWidth="1"/>
    <col min="7434" max="7434" width="8.125" style="103" customWidth="1"/>
    <col min="7435" max="7435" width="6.5" style="103" customWidth="1"/>
    <col min="7436" max="7436" width="5.625" style="103" customWidth="1"/>
    <col min="7437" max="7437" width="8.625" style="103" customWidth="1"/>
    <col min="7438" max="7438" width="6.5" style="103" customWidth="1"/>
    <col min="7439" max="7440" width="5.625" style="103" customWidth="1"/>
    <col min="7441" max="7441" width="7.75" style="103" customWidth="1"/>
    <col min="7442" max="7442" width="8" style="103" customWidth="1"/>
    <col min="7443" max="7443" width="9.75" style="103" customWidth="1"/>
    <col min="7444" max="7444" width="7.25" style="103" customWidth="1"/>
    <col min="7445" max="7445" width="5.875" style="103" customWidth="1"/>
    <col min="7446" max="7446" width="6.75" style="103" customWidth="1"/>
    <col min="7447" max="7447" width="7.375" style="103" customWidth="1"/>
    <col min="7448" max="7448" width="8.25" style="103" customWidth="1"/>
    <col min="7449" max="7449" width="9.125" style="103" customWidth="1"/>
    <col min="7450" max="7452" width="0" style="103" hidden="1" customWidth="1"/>
    <col min="7453" max="7453" width="7.375" style="103" customWidth="1"/>
    <col min="7454" max="7454" width="8.25" style="103" customWidth="1"/>
    <col min="7455" max="7455" width="9.125" style="103" customWidth="1"/>
    <col min="7456" max="7680" width="9" style="103"/>
    <col min="7681" max="7681" width="11.125" style="103" customWidth="1"/>
    <col min="7682" max="7682" width="6.75" style="103" customWidth="1"/>
    <col min="7683" max="7683" width="5.875" style="103" customWidth="1"/>
    <col min="7684" max="7684" width="9.5" style="103" customWidth="1"/>
    <col min="7685" max="7685" width="10" style="103" customWidth="1"/>
    <col min="7686" max="7686" width="10.375" style="103" customWidth="1"/>
    <col min="7687" max="7687" width="9.375" style="103" customWidth="1"/>
    <col min="7688" max="7688" width="6.5" style="103" customWidth="1"/>
    <col min="7689" max="7689" width="5.25" style="103" customWidth="1"/>
    <col min="7690" max="7690" width="8.125" style="103" customWidth="1"/>
    <col min="7691" max="7691" width="6.5" style="103" customWidth="1"/>
    <col min="7692" max="7692" width="5.625" style="103" customWidth="1"/>
    <col min="7693" max="7693" width="8.625" style="103" customWidth="1"/>
    <col min="7694" max="7694" width="6.5" style="103" customWidth="1"/>
    <col min="7695" max="7696" width="5.625" style="103" customWidth="1"/>
    <col min="7697" max="7697" width="7.75" style="103" customWidth="1"/>
    <col min="7698" max="7698" width="8" style="103" customWidth="1"/>
    <col min="7699" max="7699" width="9.75" style="103" customWidth="1"/>
    <col min="7700" max="7700" width="7.25" style="103" customWidth="1"/>
    <col min="7701" max="7701" width="5.875" style="103" customWidth="1"/>
    <col min="7702" max="7702" width="6.75" style="103" customWidth="1"/>
    <col min="7703" max="7703" width="7.375" style="103" customWidth="1"/>
    <col min="7704" max="7704" width="8.25" style="103" customWidth="1"/>
    <col min="7705" max="7705" width="9.125" style="103" customWidth="1"/>
    <col min="7706" max="7708" width="0" style="103" hidden="1" customWidth="1"/>
    <col min="7709" max="7709" width="7.375" style="103" customWidth="1"/>
    <col min="7710" max="7710" width="8.25" style="103" customWidth="1"/>
    <col min="7711" max="7711" width="9.125" style="103" customWidth="1"/>
    <col min="7712" max="7936" width="9" style="103"/>
    <col min="7937" max="7937" width="11.125" style="103" customWidth="1"/>
    <col min="7938" max="7938" width="6.75" style="103" customWidth="1"/>
    <col min="7939" max="7939" width="5.875" style="103" customWidth="1"/>
    <col min="7940" max="7940" width="9.5" style="103" customWidth="1"/>
    <col min="7941" max="7941" width="10" style="103" customWidth="1"/>
    <col min="7942" max="7942" width="10.375" style="103" customWidth="1"/>
    <col min="7943" max="7943" width="9.375" style="103" customWidth="1"/>
    <col min="7944" max="7944" width="6.5" style="103" customWidth="1"/>
    <col min="7945" max="7945" width="5.25" style="103" customWidth="1"/>
    <col min="7946" max="7946" width="8.125" style="103" customWidth="1"/>
    <col min="7947" max="7947" width="6.5" style="103" customWidth="1"/>
    <col min="7948" max="7948" width="5.625" style="103" customWidth="1"/>
    <col min="7949" max="7949" width="8.625" style="103" customWidth="1"/>
    <col min="7950" max="7950" width="6.5" style="103" customWidth="1"/>
    <col min="7951" max="7952" width="5.625" style="103" customWidth="1"/>
    <col min="7953" max="7953" width="7.75" style="103" customWidth="1"/>
    <col min="7954" max="7954" width="8" style="103" customWidth="1"/>
    <col min="7955" max="7955" width="9.75" style="103" customWidth="1"/>
    <col min="7956" max="7956" width="7.25" style="103" customWidth="1"/>
    <col min="7957" max="7957" width="5.875" style="103" customWidth="1"/>
    <col min="7958" max="7958" width="6.75" style="103" customWidth="1"/>
    <col min="7959" max="7959" width="7.375" style="103" customWidth="1"/>
    <col min="7960" max="7960" width="8.25" style="103" customWidth="1"/>
    <col min="7961" max="7961" width="9.125" style="103" customWidth="1"/>
    <col min="7962" max="7964" width="0" style="103" hidden="1" customWidth="1"/>
    <col min="7965" max="7965" width="7.375" style="103" customWidth="1"/>
    <col min="7966" max="7966" width="8.25" style="103" customWidth="1"/>
    <col min="7967" max="7967" width="9.125" style="103" customWidth="1"/>
    <col min="7968" max="8192" width="9" style="103"/>
    <col min="8193" max="8193" width="11.125" style="103" customWidth="1"/>
    <col min="8194" max="8194" width="6.75" style="103" customWidth="1"/>
    <col min="8195" max="8195" width="5.875" style="103" customWidth="1"/>
    <col min="8196" max="8196" width="9.5" style="103" customWidth="1"/>
    <col min="8197" max="8197" width="10" style="103" customWidth="1"/>
    <col min="8198" max="8198" width="10.375" style="103" customWidth="1"/>
    <col min="8199" max="8199" width="9.375" style="103" customWidth="1"/>
    <col min="8200" max="8200" width="6.5" style="103" customWidth="1"/>
    <col min="8201" max="8201" width="5.25" style="103" customWidth="1"/>
    <col min="8202" max="8202" width="8.125" style="103" customWidth="1"/>
    <col min="8203" max="8203" width="6.5" style="103" customWidth="1"/>
    <col min="8204" max="8204" width="5.625" style="103" customWidth="1"/>
    <col min="8205" max="8205" width="8.625" style="103" customWidth="1"/>
    <col min="8206" max="8206" width="6.5" style="103" customWidth="1"/>
    <col min="8207" max="8208" width="5.625" style="103" customWidth="1"/>
    <col min="8209" max="8209" width="7.75" style="103" customWidth="1"/>
    <col min="8210" max="8210" width="8" style="103" customWidth="1"/>
    <col min="8211" max="8211" width="9.75" style="103" customWidth="1"/>
    <col min="8212" max="8212" width="7.25" style="103" customWidth="1"/>
    <col min="8213" max="8213" width="5.875" style="103" customWidth="1"/>
    <col min="8214" max="8214" width="6.75" style="103" customWidth="1"/>
    <col min="8215" max="8215" width="7.375" style="103" customWidth="1"/>
    <col min="8216" max="8216" width="8.25" style="103" customWidth="1"/>
    <col min="8217" max="8217" width="9.125" style="103" customWidth="1"/>
    <col min="8218" max="8220" width="0" style="103" hidden="1" customWidth="1"/>
    <col min="8221" max="8221" width="7.375" style="103" customWidth="1"/>
    <col min="8222" max="8222" width="8.25" style="103" customWidth="1"/>
    <col min="8223" max="8223" width="9.125" style="103" customWidth="1"/>
    <col min="8224" max="8448" width="9" style="103"/>
    <col min="8449" max="8449" width="11.125" style="103" customWidth="1"/>
    <col min="8450" max="8450" width="6.75" style="103" customWidth="1"/>
    <col min="8451" max="8451" width="5.875" style="103" customWidth="1"/>
    <col min="8452" max="8452" width="9.5" style="103" customWidth="1"/>
    <col min="8453" max="8453" width="10" style="103" customWidth="1"/>
    <col min="8454" max="8454" width="10.375" style="103" customWidth="1"/>
    <col min="8455" max="8455" width="9.375" style="103" customWidth="1"/>
    <col min="8456" max="8456" width="6.5" style="103" customWidth="1"/>
    <col min="8457" max="8457" width="5.25" style="103" customWidth="1"/>
    <col min="8458" max="8458" width="8.125" style="103" customWidth="1"/>
    <col min="8459" max="8459" width="6.5" style="103" customWidth="1"/>
    <col min="8460" max="8460" width="5.625" style="103" customWidth="1"/>
    <col min="8461" max="8461" width="8.625" style="103" customWidth="1"/>
    <col min="8462" max="8462" width="6.5" style="103" customWidth="1"/>
    <col min="8463" max="8464" width="5.625" style="103" customWidth="1"/>
    <col min="8465" max="8465" width="7.75" style="103" customWidth="1"/>
    <col min="8466" max="8466" width="8" style="103" customWidth="1"/>
    <col min="8467" max="8467" width="9.75" style="103" customWidth="1"/>
    <col min="8468" max="8468" width="7.25" style="103" customWidth="1"/>
    <col min="8469" max="8469" width="5.875" style="103" customWidth="1"/>
    <col min="8470" max="8470" width="6.75" style="103" customWidth="1"/>
    <col min="8471" max="8471" width="7.375" style="103" customWidth="1"/>
    <col min="8472" max="8472" width="8.25" style="103" customWidth="1"/>
    <col min="8473" max="8473" width="9.125" style="103" customWidth="1"/>
    <col min="8474" max="8476" width="0" style="103" hidden="1" customWidth="1"/>
    <col min="8477" max="8477" width="7.375" style="103" customWidth="1"/>
    <col min="8478" max="8478" width="8.25" style="103" customWidth="1"/>
    <col min="8479" max="8479" width="9.125" style="103" customWidth="1"/>
    <col min="8480" max="8704" width="9" style="103"/>
    <col min="8705" max="8705" width="11.125" style="103" customWidth="1"/>
    <col min="8706" max="8706" width="6.75" style="103" customWidth="1"/>
    <col min="8707" max="8707" width="5.875" style="103" customWidth="1"/>
    <col min="8708" max="8708" width="9.5" style="103" customWidth="1"/>
    <col min="8709" max="8709" width="10" style="103" customWidth="1"/>
    <col min="8710" max="8710" width="10.375" style="103" customWidth="1"/>
    <col min="8711" max="8711" width="9.375" style="103" customWidth="1"/>
    <col min="8712" max="8712" width="6.5" style="103" customWidth="1"/>
    <col min="8713" max="8713" width="5.25" style="103" customWidth="1"/>
    <col min="8714" max="8714" width="8.125" style="103" customWidth="1"/>
    <col min="8715" max="8715" width="6.5" style="103" customWidth="1"/>
    <col min="8716" max="8716" width="5.625" style="103" customWidth="1"/>
    <col min="8717" max="8717" width="8.625" style="103" customWidth="1"/>
    <col min="8718" max="8718" width="6.5" style="103" customWidth="1"/>
    <col min="8719" max="8720" width="5.625" style="103" customWidth="1"/>
    <col min="8721" max="8721" width="7.75" style="103" customWidth="1"/>
    <col min="8722" max="8722" width="8" style="103" customWidth="1"/>
    <col min="8723" max="8723" width="9.75" style="103" customWidth="1"/>
    <col min="8724" max="8724" width="7.25" style="103" customWidth="1"/>
    <col min="8725" max="8725" width="5.875" style="103" customWidth="1"/>
    <col min="8726" max="8726" width="6.75" style="103" customWidth="1"/>
    <col min="8727" max="8727" width="7.375" style="103" customWidth="1"/>
    <col min="8728" max="8728" width="8.25" style="103" customWidth="1"/>
    <col min="8729" max="8729" width="9.125" style="103" customWidth="1"/>
    <col min="8730" max="8732" width="0" style="103" hidden="1" customWidth="1"/>
    <col min="8733" max="8733" width="7.375" style="103" customWidth="1"/>
    <col min="8734" max="8734" width="8.25" style="103" customWidth="1"/>
    <col min="8735" max="8735" width="9.125" style="103" customWidth="1"/>
    <col min="8736" max="8960" width="9" style="103"/>
    <col min="8961" max="8961" width="11.125" style="103" customWidth="1"/>
    <col min="8962" max="8962" width="6.75" style="103" customWidth="1"/>
    <col min="8963" max="8963" width="5.875" style="103" customWidth="1"/>
    <col min="8964" max="8964" width="9.5" style="103" customWidth="1"/>
    <col min="8965" max="8965" width="10" style="103" customWidth="1"/>
    <col min="8966" max="8966" width="10.375" style="103" customWidth="1"/>
    <col min="8967" max="8967" width="9.375" style="103" customWidth="1"/>
    <col min="8968" max="8968" width="6.5" style="103" customWidth="1"/>
    <col min="8969" max="8969" width="5.25" style="103" customWidth="1"/>
    <col min="8970" max="8970" width="8.125" style="103" customWidth="1"/>
    <col min="8971" max="8971" width="6.5" style="103" customWidth="1"/>
    <col min="8972" max="8972" width="5.625" style="103" customWidth="1"/>
    <col min="8973" max="8973" width="8.625" style="103" customWidth="1"/>
    <col min="8974" max="8974" width="6.5" style="103" customWidth="1"/>
    <col min="8975" max="8976" width="5.625" style="103" customWidth="1"/>
    <col min="8977" max="8977" width="7.75" style="103" customWidth="1"/>
    <col min="8978" max="8978" width="8" style="103" customWidth="1"/>
    <col min="8979" max="8979" width="9.75" style="103" customWidth="1"/>
    <col min="8980" max="8980" width="7.25" style="103" customWidth="1"/>
    <col min="8981" max="8981" width="5.875" style="103" customWidth="1"/>
    <col min="8982" max="8982" width="6.75" style="103" customWidth="1"/>
    <col min="8983" max="8983" width="7.375" style="103" customWidth="1"/>
    <col min="8984" max="8984" width="8.25" style="103" customWidth="1"/>
    <col min="8985" max="8985" width="9.125" style="103" customWidth="1"/>
    <col min="8986" max="8988" width="0" style="103" hidden="1" customWidth="1"/>
    <col min="8989" max="8989" width="7.375" style="103" customWidth="1"/>
    <col min="8990" max="8990" width="8.25" style="103" customWidth="1"/>
    <col min="8991" max="8991" width="9.125" style="103" customWidth="1"/>
    <col min="8992" max="9216" width="9" style="103"/>
    <col min="9217" max="9217" width="11.125" style="103" customWidth="1"/>
    <col min="9218" max="9218" width="6.75" style="103" customWidth="1"/>
    <col min="9219" max="9219" width="5.875" style="103" customWidth="1"/>
    <col min="9220" max="9220" width="9.5" style="103" customWidth="1"/>
    <col min="9221" max="9221" width="10" style="103" customWidth="1"/>
    <col min="9222" max="9222" width="10.375" style="103" customWidth="1"/>
    <col min="9223" max="9223" width="9.375" style="103" customWidth="1"/>
    <col min="9224" max="9224" width="6.5" style="103" customWidth="1"/>
    <col min="9225" max="9225" width="5.25" style="103" customWidth="1"/>
    <col min="9226" max="9226" width="8.125" style="103" customWidth="1"/>
    <col min="9227" max="9227" width="6.5" style="103" customWidth="1"/>
    <col min="9228" max="9228" width="5.625" style="103" customWidth="1"/>
    <col min="9229" max="9229" width="8.625" style="103" customWidth="1"/>
    <col min="9230" max="9230" width="6.5" style="103" customWidth="1"/>
    <col min="9231" max="9232" width="5.625" style="103" customWidth="1"/>
    <col min="9233" max="9233" width="7.75" style="103" customWidth="1"/>
    <col min="9234" max="9234" width="8" style="103" customWidth="1"/>
    <col min="9235" max="9235" width="9.75" style="103" customWidth="1"/>
    <col min="9236" max="9236" width="7.25" style="103" customWidth="1"/>
    <col min="9237" max="9237" width="5.875" style="103" customWidth="1"/>
    <col min="9238" max="9238" width="6.75" style="103" customWidth="1"/>
    <col min="9239" max="9239" width="7.375" style="103" customWidth="1"/>
    <col min="9240" max="9240" width="8.25" style="103" customWidth="1"/>
    <col min="9241" max="9241" width="9.125" style="103" customWidth="1"/>
    <col min="9242" max="9244" width="0" style="103" hidden="1" customWidth="1"/>
    <col min="9245" max="9245" width="7.375" style="103" customWidth="1"/>
    <col min="9246" max="9246" width="8.25" style="103" customWidth="1"/>
    <col min="9247" max="9247" width="9.125" style="103" customWidth="1"/>
    <col min="9248" max="9472" width="9" style="103"/>
    <col min="9473" max="9473" width="11.125" style="103" customWidth="1"/>
    <col min="9474" max="9474" width="6.75" style="103" customWidth="1"/>
    <col min="9475" max="9475" width="5.875" style="103" customWidth="1"/>
    <col min="9476" max="9476" width="9.5" style="103" customWidth="1"/>
    <col min="9477" max="9477" width="10" style="103" customWidth="1"/>
    <col min="9478" max="9478" width="10.375" style="103" customWidth="1"/>
    <col min="9479" max="9479" width="9.375" style="103" customWidth="1"/>
    <col min="9480" max="9480" width="6.5" style="103" customWidth="1"/>
    <col min="9481" max="9481" width="5.25" style="103" customWidth="1"/>
    <col min="9482" max="9482" width="8.125" style="103" customWidth="1"/>
    <col min="9483" max="9483" width="6.5" style="103" customWidth="1"/>
    <col min="9484" max="9484" width="5.625" style="103" customWidth="1"/>
    <col min="9485" max="9485" width="8.625" style="103" customWidth="1"/>
    <col min="9486" max="9486" width="6.5" style="103" customWidth="1"/>
    <col min="9487" max="9488" width="5.625" style="103" customWidth="1"/>
    <col min="9489" max="9489" width="7.75" style="103" customWidth="1"/>
    <col min="9490" max="9490" width="8" style="103" customWidth="1"/>
    <col min="9491" max="9491" width="9.75" style="103" customWidth="1"/>
    <col min="9492" max="9492" width="7.25" style="103" customWidth="1"/>
    <col min="9493" max="9493" width="5.875" style="103" customWidth="1"/>
    <col min="9494" max="9494" width="6.75" style="103" customWidth="1"/>
    <col min="9495" max="9495" width="7.375" style="103" customWidth="1"/>
    <col min="9496" max="9496" width="8.25" style="103" customWidth="1"/>
    <col min="9497" max="9497" width="9.125" style="103" customWidth="1"/>
    <col min="9498" max="9500" width="0" style="103" hidden="1" customWidth="1"/>
    <col min="9501" max="9501" width="7.375" style="103" customWidth="1"/>
    <col min="9502" max="9502" width="8.25" style="103" customWidth="1"/>
    <col min="9503" max="9503" width="9.125" style="103" customWidth="1"/>
    <col min="9504" max="9728" width="9" style="103"/>
    <col min="9729" max="9729" width="11.125" style="103" customWidth="1"/>
    <col min="9730" max="9730" width="6.75" style="103" customWidth="1"/>
    <col min="9731" max="9731" width="5.875" style="103" customWidth="1"/>
    <col min="9732" max="9732" width="9.5" style="103" customWidth="1"/>
    <col min="9733" max="9733" width="10" style="103" customWidth="1"/>
    <col min="9734" max="9734" width="10.375" style="103" customWidth="1"/>
    <col min="9735" max="9735" width="9.375" style="103" customWidth="1"/>
    <col min="9736" max="9736" width="6.5" style="103" customWidth="1"/>
    <col min="9737" max="9737" width="5.25" style="103" customWidth="1"/>
    <col min="9738" max="9738" width="8.125" style="103" customWidth="1"/>
    <col min="9739" max="9739" width="6.5" style="103" customWidth="1"/>
    <col min="9740" max="9740" width="5.625" style="103" customWidth="1"/>
    <col min="9741" max="9741" width="8.625" style="103" customWidth="1"/>
    <col min="9742" max="9742" width="6.5" style="103" customWidth="1"/>
    <col min="9743" max="9744" width="5.625" style="103" customWidth="1"/>
    <col min="9745" max="9745" width="7.75" style="103" customWidth="1"/>
    <col min="9746" max="9746" width="8" style="103" customWidth="1"/>
    <col min="9747" max="9747" width="9.75" style="103" customWidth="1"/>
    <col min="9748" max="9748" width="7.25" style="103" customWidth="1"/>
    <col min="9749" max="9749" width="5.875" style="103" customWidth="1"/>
    <col min="9750" max="9750" width="6.75" style="103" customWidth="1"/>
    <col min="9751" max="9751" width="7.375" style="103" customWidth="1"/>
    <col min="9752" max="9752" width="8.25" style="103" customWidth="1"/>
    <col min="9753" max="9753" width="9.125" style="103" customWidth="1"/>
    <col min="9754" max="9756" width="0" style="103" hidden="1" customWidth="1"/>
    <col min="9757" max="9757" width="7.375" style="103" customWidth="1"/>
    <col min="9758" max="9758" width="8.25" style="103" customWidth="1"/>
    <col min="9759" max="9759" width="9.125" style="103" customWidth="1"/>
    <col min="9760" max="9984" width="9" style="103"/>
    <col min="9985" max="9985" width="11.125" style="103" customWidth="1"/>
    <col min="9986" max="9986" width="6.75" style="103" customWidth="1"/>
    <col min="9987" max="9987" width="5.875" style="103" customWidth="1"/>
    <col min="9988" max="9988" width="9.5" style="103" customWidth="1"/>
    <col min="9989" max="9989" width="10" style="103" customWidth="1"/>
    <col min="9990" max="9990" width="10.375" style="103" customWidth="1"/>
    <col min="9991" max="9991" width="9.375" style="103" customWidth="1"/>
    <col min="9992" max="9992" width="6.5" style="103" customWidth="1"/>
    <col min="9993" max="9993" width="5.25" style="103" customWidth="1"/>
    <col min="9994" max="9994" width="8.125" style="103" customWidth="1"/>
    <col min="9995" max="9995" width="6.5" style="103" customWidth="1"/>
    <col min="9996" max="9996" width="5.625" style="103" customWidth="1"/>
    <col min="9997" max="9997" width="8.625" style="103" customWidth="1"/>
    <col min="9998" max="9998" width="6.5" style="103" customWidth="1"/>
    <col min="9999" max="10000" width="5.625" style="103" customWidth="1"/>
    <col min="10001" max="10001" width="7.75" style="103" customWidth="1"/>
    <col min="10002" max="10002" width="8" style="103" customWidth="1"/>
    <col min="10003" max="10003" width="9.75" style="103" customWidth="1"/>
    <col min="10004" max="10004" width="7.25" style="103" customWidth="1"/>
    <col min="10005" max="10005" width="5.875" style="103" customWidth="1"/>
    <col min="10006" max="10006" width="6.75" style="103" customWidth="1"/>
    <col min="10007" max="10007" width="7.375" style="103" customWidth="1"/>
    <col min="10008" max="10008" width="8.25" style="103" customWidth="1"/>
    <col min="10009" max="10009" width="9.125" style="103" customWidth="1"/>
    <col min="10010" max="10012" width="0" style="103" hidden="1" customWidth="1"/>
    <col min="10013" max="10013" width="7.375" style="103" customWidth="1"/>
    <col min="10014" max="10014" width="8.25" style="103" customWidth="1"/>
    <col min="10015" max="10015" width="9.125" style="103" customWidth="1"/>
    <col min="10016" max="10240" width="9" style="103"/>
    <col min="10241" max="10241" width="11.125" style="103" customWidth="1"/>
    <col min="10242" max="10242" width="6.75" style="103" customWidth="1"/>
    <col min="10243" max="10243" width="5.875" style="103" customWidth="1"/>
    <col min="10244" max="10244" width="9.5" style="103" customWidth="1"/>
    <col min="10245" max="10245" width="10" style="103" customWidth="1"/>
    <col min="10246" max="10246" width="10.375" style="103" customWidth="1"/>
    <col min="10247" max="10247" width="9.375" style="103" customWidth="1"/>
    <col min="10248" max="10248" width="6.5" style="103" customWidth="1"/>
    <col min="10249" max="10249" width="5.25" style="103" customWidth="1"/>
    <col min="10250" max="10250" width="8.125" style="103" customWidth="1"/>
    <col min="10251" max="10251" width="6.5" style="103" customWidth="1"/>
    <col min="10252" max="10252" width="5.625" style="103" customWidth="1"/>
    <col min="10253" max="10253" width="8.625" style="103" customWidth="1"/>
    <col min="10254" max="10254" width="6.5" style="103" customWidth="1"/>
    <col min="10255" max="10256" width="5.625" style="103" customWidth="1"/>
    <col min="10257" max="10257" width="7.75" style="103" customWidth="1"/>
    <col min="10258" max="10258" width="8" style="103" customWidth="1"/>
    <col min="10259" max="10259" width="9.75" style="103" customWidth="1"/>
    <col min="10260" max="10260" width="7.25" style="103" customWidth="1"/>
    <col min="10261" max="10261" width="5.875" style="103" customWidth="1"/>
    <col min="10262" max="10262" width="6.75" style="103" customWidth="1"/>
    <col min="10263" max="10263" width="7.375" style="103" customWidth="1"/>
    <col min="10264" max="10264" width="8.25" style="103" customWidth="1"/>
    <col min="10265" max="10265" width="9.125" style="103" customWidth="1"/>
    <col min="10266" max="10268" width="0" style="103" hidden="1" customWidth="1"/>
    <col min="10269" max="10269" width="7.375" style="103" customWidth="1"/>
    <col min="10270" max="10270" width="8.25" style="103" customWidth="1"/>
    <col min="10271" max="10271" width="9.125" style="103" customWidth="1"/>
    <col min="10272" max="10496" width="9" style="103"/>
    <col min="10497" max="10497" width="11.125" style="103" customWidth="1"/>
    <col min="10498" max="10498" width="6.75" style="103" customWidth="1"/>
    <col min="10499" max="10499" width="5.875" style="103" customWidth="1"/>
    <col min="10500" max="10500" width="9.5" style="103" customWidth="1"/>
    <col min="10501" max="10501" width="10" style="103" customWidth="1"/>
    <col min="10502" max="10502" width="10.375" style="103" customWidth="1"/>
    <col min="10503" max="10503" width="9.375" style="103" customWidth="1"/>
    <col min="10504" max="10504" width="6.5" style="103" customWidth="1"/>
    <col min="10505" max="10505" width="5.25" style="103" customWidth="1"/>
    <col min="10506" max="10506" width="8.125" style="103" customWidth="1"/>
    <col min="10507" max="10507" width="6.5" style="103" customWidth="1"/>
    <col min="10508" max="10508" width="5.625" style="103" customWidth="1"/>
    <col min="10509" max="10509" width="8.625" style="103" customWidth="1"/>
    <col min="10510" max="10510" width="6.5" style="103" customWidth="1"/>
    <col min="10511" max="10512" width="5.625" style="103" customWidth="1"/>
    <col min="10513" max="10513" width="7.75" style="103" customWidth="1"/>
    <col min="10514" max="10514" width="8" style="103" customWidth="1"/>
    <col min="10515" max="10515" width="9.75" style="103" customWidth="1"/>
    <col min="10516" max="10516" width="7.25" style="103" customWidth="1"/>
    <col min="10517" max="10517" width="5.875" style="103" customWidth="1"/>
    <col min="10518" max="10518" width="6.75" style="103" customWidth="1"/>
    <col min="10519" max="10519" width="7.375" style="103" customWidth="1"/>
    <col min="10520" max="10520" width="8.25" style="103" customWidth="1"/>
    <col min="10521" max="10521" width="9.125" style="103" customWidth="1"/>
    <col min="10522" max="10524" width="0" style="103" hidden="1" customWidth="1"/>
    <col min="10525" max="10525" width="7.375" style="103" customWidth="1"/>
    <col min="10526" max="10526" width="8.25" style="103" customWidth="1"/>
    <col min="10527" max="10527" width="9.125" style="103" customWidth="1"/>
    <col min="10528" max="10752" width="9" style="103"/>
    <col min="10753" max="10753" width="11.125" style="103" customWidth="1"/>
    <col min="10754" max="10754" width="6.75" style="103" customWidth="1"/>
    <col min="10755" max="10755" width="5.875" style="103" customWidth="1"/>
    <col min="10756" max="10756" width="9.5" style="103" customWidth="1"/>
    <col min="10757" max="10757" width="10" style="103" customWidth="1"/>
    <col min="10758" max="10758" width="10.375" style="103" customWidth="1"/>
    <col min="10759" max="10759" width="9.375" style="103" customWidth="1"/>
    <col min="10760" max="10760" width="6.5" style="103" customWidth="1"/>
    <col min="10761" max="10761" width="5.25" style="103" customWidth="1"/>
    <col min="10762" max="10762" width="8.125" style="103" customWidth="1"/>
    <col min="10763" max="10763" width="6.5" style="103" customWidth="1"/>
    <col min="10764" max="10764" width="5.625" style="103" customWidth="1"/>
    <col min="10765" max="10765" width="8.625" style="103" customWidth="1"/>
    <col min="10766" max="10766" width="6.5" style="103" customWidth="1"/>
    <col min="10767" max="10768" width="5.625" style="103" customWidth="1"/>
    <col min="10769" max="10769" width="7.75" style="103" customWidth="1"/>
    <col min="10770" max="10770" width="8" style="103" customWidth="1"/>
    <col min="10771" max="10771" width="9.75" style="103" customWidth="1"/>
    <col min="10772" max="10772" width="7.25" style="103" customWidth="1"/>
    <col min="10773" max="10773" width="5.875" style="103" customWidth="1"/>
    <col min="10774" max="10774" width="6.75" style="103" customWidth="1"/>
    <col min="10775" max="10775" width="7.375" style="103" customWidth="1"/>
    <col min="10776" max="10776" width="8.25" style="103" customWidth="1"/>
    <col min="10777" max="10777" width="9.125" style="103" customWidth="1"/>
    <col min="10778" max="10780" width="0" style="103" hidden="1" customWidth="1"/>
    <col min="10781" max="10781" width="7.375" style="103" customWidth="1"/>
    <col min="10782" max="10782" width="8.25" style="103" customWidth="1"/>
    <col min="10783" max="10783" width="9.125" style="103" customWidth="1"/>
    <col min="10784" max="11008" width="9" style="103"/>
    <col min="11009" max="11009" width="11.125" style="103" customWidth="1"/>
    <col min="11010" max="11010" width="6.75" style="103" customWidth="1"/>
    <col min="11011" max="11011" width="5.875" style="103" customWidth="1"/>
    <col min="11012" max="11012" width="9.5" style="103" customWidth="1"/>
    <col min="11013" max="11013" width="10" style="103" customWidth="1"/>
    <col min="11014" max="11014" width="10.375" style="103" customWidth="1"/>
    <col min="11015" max="11015" width="9.375" style="103" customWidth="1"/>
    <col min="11016" max="11016" width="6.5" style="103" customWidth="1"/>
    <col min="11017" max="11017" width="5.25" style="103" customWidth="1"/>
    <col min="11018" max="11018" width="8.125" style="103" customWidth="1"/>
    <col min="11019" max="11019" width="6.5" style="103" customWidth="1"/>
    <col min="11020" max="11020" width="5.625" style="103" customWidth="1"/>
    <col min="11021" max="11021" width="8.625" style="103" customWidth="1"/>
    <col min="11022" max="11022" width="6.5" style="103" customWidth="1"/>
    <col min="11023" max="11024" width="5.625" style="103" customWidth="1"/>
    <col min="11025" max="11025" width="7.75" style="103" customWidth="1"/>
    <col min="11026" max="11026" width="8" style="103" customWidth="1"/>
    <col min="11027" max="11027" width="9.75" style="103" customWidth="1"/>
    <col min="11028" max="11028" width="7.25" style="103" customWidth="1"/>
    <col min="11029" max="11029" width="5.875" style="103" customWidth="1"/>
    <col min="11030" max="11030" width="6.75" style="103" customWidth="1"/>
    <col min="11031" max="11031" width="7.375" style="103" customWidth="1"/>
    <col min="11032" max="11032" width="8.25" style="103" customWidth="1"/>
    <col min="11033" max="11033" width="9.125" style="103" customWidth="1"/>
    <col min="11034" max="11036" width="0" style="103" hidden="1" customWidth="1"/>
    <col min="11037" max="11037" width="7.375" style="103" customWidth="1"/>
    <col min="11038" max="11038" width="8.25" style="103" customWidth="1"/>
    <col min="11039" max="11039" width="9.125" style="103" customWidth="1"/>
    <col min="11040" max="11264" width="9" style="103"/>
    <col min="11265" max="11265" width="11.125" style="103" customWidth="1"/>
    <col min="11266" max="11266" width="6.75" style="103" customWidth="1"/>
    <col min="11267" max="11267" width="5.875" style="103" customWidth="1"/>
    <col min="11268" max="11268" width="9.5" style="103" customWidth="1"/>
    <col min="11269" max="11269" width="10" style="103" customWidth="1"/>
    <col min="11270" max="11270" width="10.375" style="103" customWidth="1"/>
    <col min="11271" max="11271" width="9.375" style="103" customWidth="1"/>
    <col min="11272" max="11272" width="6.5" style="103" customWidth="1"/>
    <col min="11273" max="11273" width="5.25" style="103" customWidth="1"/>
    <col min="11274" max="11274" width="8.125" style="103" customWidth="1"/>
    <col min="11275" max="11275" width="6.5" style="103" customWidth="1"/>
    <col min="11276" max="11276" width="5.625" style="103" customWidth="1"/>
    <col min="11277" max="11277" width="8.625" style="103" customWidth="1"/>
    <col min="11278" max="11278" width="6.5" style="103" customWidth="1"/>
    <col min="11279" max="11280" width="5.625" style="103" customWidth="1"/>
    <col min="11281" max="11281" width="7.75" style="103" customWidth="1"/>
    <col min="11282" max="11282" width="8" style="103" customWidth="1"/>
    <col min="11283" max="11283" width="9.75" style="103" customWidth="1"/>
    <col min="11284" max="11284" width="7.25" style="103" customWidth="1"/>
    <col min="11285" max="11285" width="5.875" style="103" customWidth="1"/>
    <col min="11286" max="11286" width="6.75" style="103" customWidth="1"/>
    <col min="11287" max="11287" width="7.375" style="103" customWidth="1"/>
    <col min="11288" max="11288" width="8.25" style="103" customWidth="1"/>
    <col min="11289" max="11289" width="9.125" style="103" customWidth="1"/>
    <col min="11290" max="11292" width="0" style="103" hidden="1" customWidth="1"/>
    <col min="11293" max="11293" width="7.375" style="103" customWidth="1"/>
    <col min="11294" max="11294" width="8.25" style="103" customWidth="1"/>
    <col min="11295" max="11295" width="9.125" style="103" customWidth="1"/>
    <col min="11296" max="11520" width="9" style="103"/>
    <col min="11521" max="11521" width="11.125" style="103" customWidth="1"/>
    <col min="11522" max="11522" width="6.75" style="103" customWidth="1"/>
    <col min="11523" max="11523" width="5.875" style="103" customWidth="1"/>
    <col min="11524" max="11524" width="9.5" style="103" customWidth="1"/>
    <col min="11525" max="11525" width="10" style="103" customWidth="1"/>
    <col min="11526" max="11526" width="10.375" style="103" customWidth="1"/>
    <col min="11527" max="11527" width="9.375" style="103" customWidth="1"/>
    <col min="11528" max="11528" width="6.5" style="103" customWidth="1"/>
    <col min="11529" max="11529" width="5.25" style="103" customWidth="1"/>
    <col min="11530" max="11530" width="8.125" style="103" customWidth="1"/>
    <col min="11531" max="11531" width="6.5" style="103" customWidth="1"/>
    <col min="11532" max="11532" width="5.625" style="103" customWidth="1"/>
    <col min="11533" max="11533" width="8.625" style="103" customWidth="1"/>
    <col min="11534" max="11534" width="6.5" style="103" customWidth="1"/>
    <col min="11535" max="11536" width="5.625" style="103" customWidth="1"/>
    <col min="11537" max="11537" width="7.75" style="103" customWidth="1"/>
    <col min="11538" max="11538" width="8" style="103" customWidth="1"/>
    <col min="11539" max="11539" width="9.75" style="103" customWidth="1"/>
    <col min="11540" max="11540" width="7.25" style="103" customWidth="1"/>
    <col min="11541" max="11541" width="5.875" style="103" customWidth="1"/>
    <col min="11542" max="11542" width="6.75" style="103" customWidth="1"/>
    <col min="11543" max="11543" width="7.375" style="103" customWidth="1"/>
    <col min="11544" max="11544" width="8.25" style="103" customWidth="1"/>
    <col min="11545" max="11545" width="9.125" style="103" customWidth="1"/>
    <col min="11546" max="11548" width="0" style="103" hidden="1" customWidth="1"/>
    <col min="11549" max="11549" width="7.375" style="103" customWidth="1"/>
    <col min="11550" max="11550" width="8.25" style="103" customWidth="1"/>
    <col min="11551" max="11551" width="9.125" style="103" customWidth="1"/>
    <col min="11552" max="11776" width="9" style="103"/>
    <col min="11777" max="11777" width="11.125" style="103" customWidth="1"/>
    <col min="11778" max="11778" width="6.75" style="103" customWidth="1"/>
    <col min="11779" max="11779" width="5.875" style="103" customWidth="1"/>
    <col min="11780" max="11780" width="9.5" style="103" customWidth="1"/>
    <col min="11781" max="11781" width="10" style="103" customWidth="1"/>
    <col min="11782" max="11782" width="10.375" style="103" customWidth="1"/>
    <col min="11783" max="11783" width="9.375" style="103" customWidth="1"/>
    <col min="11784" max="11784" width="6.5" style="103" customWidth="1"/>
    <col min="11785" max="11785" width="5.25" style="103" customWidth="1"/>
    <col min="11786" max="11786" width="8.125" style="103" customWidth="1"/>
    <col min="11787" max="11787" width="6.5" style="103" customWidth="1"/>
    <col min="11788" max="11788" width="5.625" style="103" customWidth="1"/>
    <col min="11789" max="11789" width="8.625" style="103" customWidth="1"/>
    <col min="11790" max="11790" width="6.5" style="103" customWidth="1"/>
    <col min="11791" max="11792" width="5.625" style="103" customWidth="1"/>
    <col min="11793" max="11793" width="7.75" style="103" customWidth="1"/>
    <col min="11794" max="11794" width="8" style="103" customWidth="1"/>
    <col min="11795" max="11795" width="9.75" style="103" customWidth="1"/>
    <col min="11796" max="11796" width="7.25" style="103" customWidth="1"/>
    <col min="11797" max="11797" width="5.875" style="103" customWidth="1"/>
    <col min="11798" max="11798" width="6.75" style="103" customWidth="1"/>
    <col min="11799" max="11799" width="7.375" style="103" customWidth="1"/>
    <col min="11800" max="11800" width="8.25" style="103" customWidth="1"/>
    <col min="11801" max="11801" width="9.125" style="103" customWidth="1"/>
    <col min="11802" max="11804" width="0" style="103" hidden="1" customWidth="1"/>
    <col min="11805" max="11805" width="7.375" style="103" customWidth="1"/>
    <col min="11806" max="11806" width="8.25" style="103" customWidth="1"/>
    <col min="11807" max="11807" width="9.125" style="103" customWidth="1"/>
    <col min="11808" max="12032" width="9" style="103"/>
    <col min="12033" max="12033" width="11.125" style="103" customWidth="1"/>
    <col min="12034" max="12034" width="6.75" style="103" customWidth="1"/>
    <col min="12035" max="12035" width="5.875" style="103" customWidth="1"/>
    <col min="12036" max="12036" width="9.5" style="103" customWidth="1"/>
    <col min="12037" max="12037" width="10" style="103" customWidth="1"/>
    <col min="12038" max="12038" width="10.375" style="103" customWidth="1"/>
    <col min="12039" max="12039" width="9.375" style="103" customWidth="1"/>
    <col min="12040" max="12040" width="6.5" style="103" customWidth="1"/>
    <col min="12041" max="12041" width="5.25" style="103" customWidth="1"/>
    <col min="12042" max="12042" width="8.125" style="103" customWidth="1"/>
    <col min="12043" max="12043" width="6.5" style="103" customWidth="1"/>
    <col min="12044" max="12044" width="5.625" style="103" customWidth="1"/>
    <col min="12045" max="12045" width="8.625" style="103" customWidth="1"/>
    <col min="12046" max="12046" width="6.5" style="103" customWidth="1"/>
    <col min="12047" max="12048" width="5.625" style="103" customWidth="1"/>
    <col min="12049" max="12049" width="7.75" style="103" customWidth="1"/>
    <col min="12050" max="12050" width="8" style="103" customWidth="1"/>
    <col min="12051" max="12051" width="9.75" style="103" customWidth="1"/>
    <col min="12052" max="12052" width="7.25" style="103" customWidth="1"/>
    <col min="12053" max="12053" width="5.875" style="103" customWidth="1"/>
    <col min="12054" max="12054" width="6.75" style="103" customWidth="1"/>
    <col min="12055" max="12055" width="7.375" style="103" customWidth="1"/>
    <col min="12056" max="12056" width="8.25" style="103" customWidth="1"/>
    <col min="12057" max="12057" width="9.125" style="103" customWidth="1"/>
    <col min="12058" max="12060" width="0" style="103" hidden="1" customWidth="1"/>
    <col min="12061" max="12061" width="7.375" style="103" customWidth="1"/>
    <col min="12062" max="12062" width="8.25" style="103" customWidth="1"/>
    <col min="12063" max="12063" width="9.125" style="103" customWidth="1"/>
    <col min="12064" max="12288" width="9" style="103"/>
    <col min="12289" max="12289" width="11.125" style="103" customWidth="1"/>
    <col min="12290" max="12290" width="6.75" style="103" customWidth="1"/>
    <col min="12291" max="12291" width="5.875" style="103" customWidth="1"/>
    <col min="12292" max="12292" width="9.5" style="103" customWidth="1"/>
    <col min="12293" max="12293" width="10" style="103" customWidth="1"/>
    <col min="12294" max="12294" width="10.375" style="103" customWidth="1"/>
    <col min="12295" max="12295" width="9.375" style="103" customWidth="1"/>
    <col min="12296" max="12296" width="6.5" style="103" customWidth="1"/>
    <col min="12297" max="12297" width="5.25" style="103" customWidth="1"/>
    <col min="12298" max="12298" width="8.125" style="103" customWidth="1"/>
    <col min="12299" max="12299" width="6.5" style="103" customWidth="1"/>
    <col min="12300" max="12300" width="5.625" style="103" customWidth="1"/>
    <col min="12301" max="12301" width="8.625" style="103" customWidth="1"/>
    <col min="12302" max="12302" width="6.5" style="103" customWidth="1"/>
    <col min="12303" max="12304" width="5.625" style="103" customWidth="1"/>
    <col min="12305" max="12305" width="7.75" style="103" customWidth="1"/>
    <col min="12306" max="12306" width="8" style="103" customWidth="1"/>
    <col min="12307" max="12307" width="9.75" style="103" customWidth="1"/>
    <col min="12308" max="12308" width="7.25" style="103" customWidth="1"/>
    <col min="12309" max="12309" width="5.875" style="103" customWidth="1"/>
    <col min="12310" max="12310" width="6.75" style="103" customWidth="1"/>
    <col min="12311" max="12311" width="7.375" style="103" customWidth="1"/>
    <col min="12312" max="12312" width="8.25" style="103" customWidth="1"/>
    <col min="12313" max="12313" width="9.125" style="103" customWidth="1"/>
    <col min="12314" max="12316" width="0" style="103" hidden="1" customWidth="1"/>
    <col min="12317" max="12317" width="7.375" style="103" customWidth="1"/>
    <col min="12318" max="12318" width="8.25" style="103" customWidth="1"/>
    <col min="12319" max="12319" width="9.125" style="103" customWidth="1"/>
    <col min="12320" max="12544" width="9" style="103"/>
    <col min="12545" max="12545" width="11.125" style="103" customWidth="1"/>
    <col min="12546" max="12546" width="6.75" style="103" customWidth="1"/>
    <col min="12547" max="12547" width="5.875" style="103" customWidth="1"/>
    <col min="12548" max="12548" width="9.5" style="103" customWidth="1"/>
    <col min="12549" max="12549" width="10" style="103" customWidth="1"/>
    <col min="12550" max="12550" width="10.375" style="103" customWidth="1"/>
    <col min="12551" max="12551" width="9.375" style="103" customWidth="1"/>
    <col min="12552" max="12552" width="6.5" style="103" customWidth="1"/>
    <col min="12553" max="12553" width="5.25" style="103" customWidth="1"/>
    <col min="12554" max="12554" width="8.125" style="103" customWidth="1"/>
    <col min="12555" max="12555" width="6.5" style="103" customWidth="1"/>
    <col min="12556" max="12556" width="5.625" style="103" customWidth="1"/>
    <col min="12557" max="12557" width="8.625" style="103" customWidth="1"/>
    <col min="12558" max="12558" width="6.5" style="103" customWidth="1"/>
    <col min="12559" max="12560" width="5.625" style="103" customWidth="1"/>
    <col min="12561" max="12561" width="7.75" style="103" customWidth="1"/>
    <col min="12562" max="12562" width="8" style="103" customWidth="1"/>
    <col min="12563" max="12563" width="9.75" style="103" customWidth="1"/>
    <col min="12564" max="12564" width="7.25" style="103" customWidth="1"/>
    <col min="12565" max="12565" width="5.875" style="103" customWidth="1"/>
    <col min="12566" max="12566" width="6.75" style="103" customWidth="1"/>
    <col min="12567" max="12567" width="7.375" style="103" customWidth="1"/>
    <col min="12568" max="12568" width="8.25" style="103" customWidth="1"/>
    <col min="12569" max="12569" width="9.125" style="103" customWidth="1"/>
    <col min="12570" max="12572" width="0" style="103" hidden="1" customWidth="1"/>
    <col min="12573" max="12573" width="7.375" style="103" customWidth="1"/>
    <col min="12574" max="12574" width="8.25" style="103" customWidth="1"/>
    <col min="12575" max="12575" width="9.125" style="103" customWidth="1"/>
    <col min="12576" max="12800" width="9" style="103"/>
    <col min="12801" max="12801" width="11.125" style="103" customWidth="1"/>
    <col min="12802" max="12802" width="6.75" style="103" customWidth="1"/>
    <col min="12803" max="12803" width="5.875" style="103" customWidth="1"/>
    <col min="12804" max="12804" width="9.5" style="103" customWidth="1"/>
    <col min="12805" max="12805" width="10" style="103" customWidth="1"/>
    <col min="12806" max="12806" width="10.375" style="103" customWidth="1"/>
    <col min="12807" max="12807" width="9.375" style="103" customWidth="1"/>
    <col min="12808" max="12808" width="6.5" style="103" customWidth="1"/>
    <col min="12809" max="12809" width="5.25" style="103" customWidth="1"/>
    <col min="12810" max="12810" width="8.125" style="103" customWidth="1"/>
    <col min="12811" max="12811" width="6.5" style="103" customWidth="1"/>
    <col min="12812" max="12812" width="5.625" style="103" customWidth="1"/>
    <col min="12813" max="12813" width="8.625" style="103" customWidth="1"/>
    <col min="12814" max="12814" width="6.5" style="103" customWidth="1"/>
    <col min="12815" max="12816" width="5.625" style="103" customWidth="1"/>
    <col min="12817" max="12817" width="7.75" style="103" customWidth="1"/>
    <col min="12818" max="12818" width="8" style="103" customWidth="1"/>
    <col min="12819" max="12819" width="9.75" style="103" customWidth="1"/>
    <col min="12820" max="12820" width="7.25" style="103" customWidth="1"/>
    <col min="12821" max="12821" width="5.875" style="103" customWidth="1"/>
    <col min="12822" max="12822" width="6.75" style="103" customWidth="1"/>
    <col min="12823" max="12823" width="7.375" style="103" customWidth="1"/>
    <col min="12824" max="12824" width="8.25" style="103" customWidth="1"/>
    <col min="12825" max="12825" width="9.125" style="103" customWidth="1"/>
    <col min="12826" max="12828" width="0" style="103" hidden="1" customWidth="1"/>
    <col min="12829" max="12829" width="7.375" style="103" customWidth="1"/>
    <col min="12830" max="12830" width="8.25" style="103" customWidth="1"/>
    <col min="12831" max="12831" width="9.125" style="103" customWidth="1"/>
    <col min="12832" max="13056" width="9" style="103"/>
    <col min="13057" max="13057" width="11.125" style="103" customWidth="1"/>
    <col min="13058" max="13058" width="6.75" style="103" customWidth="1"/>
    <col min="13059" max="13059" width="5.875" style="103" customWidth="1"/>
    <col min="13060" max="13060" width="9.5" style="103" customWidth="1"/>
    <col min="13061" max="13061" width="10" style="103" customWidth="1"/>
    <col min="13062" max="13062" width="10.375" style="103" customWidth="1"/>
    <col min="13063" max="13063" width="9.375" style="103" customWidth="1"/>
    <col min="13064" max="13064" width="6.5" style="103" customWidth="1"/>
    <col min="13065" max="13065" width="5.25" style="103" customWidth="1"/>
    <col min="13066" max="13066" width="8.125" style="103" customWidth="1"/>
    <col min="13067" max="13067" width="6.5" style="103" customWidth="1"/>
    <col min="13068" max="13068" width="5.625" style="103" customWidth="1"/>
    <col min="13069" max="13069" width="8.625" style="103" customWidth="1"/>
    <col min="13070" max="13070" width="6.5" style="103" customWidth="1"/>
    <col min="13071" max="13072" width="5.625" style="103" customWidth="1"/>
    <col min="13073" max="13073" width="7.75" style="103" customWidth="1"/>
    <col min="13074" max="13074" width="8" style="103" customWidth="1"/>
    <col min="13075" max="13075" width="9.75" style="103" customWidth="1"/>
    <col min="13076" max="13076" width="7.25" style="103" customWidth="1"/>
    <col min="13077" max="13077" width="5.875" style="103" customWidth="1"/>
    <col min="13078" max="13078" width="6.75" style="103" customWidth="1"/>
    <col min="13079" max="13079" width="7.375" style="103" customWidth="1"/>
    <col min="13080" max="13080" width="8.25" style="103" customWidth="1"/>
    <col min="13081" max="13081" width="9.125" style="103" customWidth="1"/>
    <col min="13082" max="13084" width="0" style="103" hidden="1" customWidth="1"/>
    <col min="13085" max="13085" width="7.375" style="103" customWidth="1"/>
    <col min="13086" max="13086" width="8.25" style="103" customWidth="1"/>
    <col min="13087" max="13087" width="9.125" style="103" customWidth="1"/>
    <col min="13088" max="13312" width="9" style="103"/>
    <col min="13313" max="13313" width="11.125" style="103" customWidth="1"/>
    <col min="13314" max="13314" width="6.75" style="103" customWidth="1"/>
    <col min="13315" max="13315" width="5.875" style="103" customWidth="1"/>
    <col min="13316" max="13316" width="9.5" style="103" customWidth="1"/>
    <col min="13317" max="13317" width="10" style="103" customWidth="1"/>
    <col min="13318" max="13318" width="10.375" style="103" customWidth="1"/>
    <col min="13319" max="13319" width="9.375" style="103" customWidth="1"/>
    <col min="13320" max="13320" width="6.5" style="103" customWidth="1"/>
    <col min="13321" max="13321" width="5.25" style="103" customWidth="1"/>
    <col min="13322" max="13322" width="8.125" style="103" customWidth="1"/>
    <col min="13323" max="13323" width="6.5" style="103" customWidth="1"/>
    <col min="13324" max="13324" width="5.625" style="103" customWidth="1"/>
    <col min="13325" max="13325" width="8.625" style="103" customWidth="1"/>
    <col min="13326" max="13326" width="6.5" style="103" customWidth="1"/>
    <col min="13327" max="13328" width="5.625" style="103" customWidth="1"/>
    <col min="13329" max="13329" width="7.75" style="103" customWidth="1"/>
    <col min="13330" max="13330" width="8" style="103" customWidth="1"/>
    <col min="13331" max="13331" width="9.75" style="103" customWidth="1"/>
    <col min="13332" max="13332" width="7.25" style="103" customWidth="1"/>
    <col min="13333" max="13333" width="5.875" style="103" customWidth="1"/>
    <col min="13334" max="13334" width="6.75" style="103" customWidth="1"/>
    <col min="13335" max="13335" width="7.375" style="103" customWidth="1"/>
    <col min="13336" max="13336" width="8.25" style="103" customWidth="1"/>
    <col min="13337" max="13337" width="9.125" style="103" customWidth="1"/>
    <col min="13338" max="13340" width="0" style="103" hidden="1" customWidth="1"/>
    <col min="13341" max="13341" width="7.375" style="103" customWidth="1"/>
    <col min="13342" max="13342" width="8.25" style="103" customWidth="1"/>
    <col min="13343" max="13343" width="9.125" style="103" customWidth="1"/>
    <col min="13344" max="13568" width="9" style="103"/>
    <col min="13569" max="13569" width="11.125" style="103" customWidth="1"/>
    <col min="13570" max="13570" width="6.75" style="103" customWidth="1"/>
    <col min="13571" max="13571" width="5.875" style="103" customWidth="1"/>
    <col min="13572" max="13572" width="9.5" style="103" customWidth="1"/>
    <col min="13573" max="13573" width="10" style="103" customWidth="1"/>
    <col min="13574" max="13574" width="10.375" style="103" customWidth="1"/>
    <col min="13575" max="13575" width="9.375" style="103" customWidth="1"/>
    <col min="13576" max="13576" width="6.5" style="103" customWidth="1"/>
    <col min="13577" max="13577" width="5.25" style="103" customWidth="1"/>
    <col min="13578" max="13578" width="8.125" style="103" customWidth="1"/>
    <col min="13579" max="13579" width="6.5" style="103" customWidth="1"/>
    <col min="13580" max="13580" width="5.625" style="103" customWidth="1"/>
    <col min="13581" max="13581" width="8.625" style="103" customWidth="1"/>
    <col min="13582" max="13582" width="6.5" style="103" customWidth="1"/>
    <col min="13583" max="13584" width="5.625" style="103" customWidth="1"/>
    <col min="13585" max="13585" width="7.75" style="103" customWidth="1"/>
    <col min="13586" max="13586" width="8" style="103" customWidth="1"/>
    <col min="13587" max="13587" width="9.75" style="103" customWidth="1"/>
    <col min="13588" max="13588" width="7.25" style="103" customWidth="1"/>
    <col min="13589" max="13589" width="5.875" style="103" customWidth="1"/>
    <col min="13590" max="13590" width="6.75" style="103" customWidth="1"/>
    <col min="13591" max="13591" width="7.375" style="103" customWidth="1"/>
    <col min="13592" max="13592" width="8.25" style="103" customWidth="1"/>
    <col min="13593" max="13593" width="9.125" style="103" customWidth="1"/>
    <col min="13594" max="13596" width="0" style="103" hidden="1" customWidth="1"/>
    <col min="13597" max="13597" width="7.375" style="103" customWidth="1"/>
    <col min="13598" max="13598" width="8.25" style="103" customWidth="1"/>
    <col min="13599" max="13599" width="9.125" style="103" customWidth="1"/>
    <col min="13600" max="13824" width="9" style="103"/>
    <col min="13825" max="13825" width="11.125" style="103" customWidth="1"/>
    <col min="13826" max="13826" width="6.75" style="103" customWidth="1"/>
    <col min="13827" max="13827" width="5.875" style="103" customWidth="1"/>
    <col min="13828" max="13828" width="9.5" style="103" customWidth="1"/>
    <col min="13829" max="13829" width="10" style="103" customWidth="1"/>
    <col min="13830" max="13830" width="10.375" style="103" customWidth="1"/>
    <col min="13831" max="13831" width="9.375" style="103" customWidth="1"/>
    <col min="13832" max="13832" width="6.5" style="103" customWidth="1"/>
    <col min="13833" max="13833" width="5.25" style="103" customWidth="1"/>
    <col min="13834" max="13834" width="8.125" style="103" customWidth="1"/>
    <col min="13835" max="13835" width="6.5" style="103" customWidth="1"/>
    <col min="13836" max="13836" width="5.625" style="103" customWidth="1"/>
    <col min="13837" max="13837" width="8.625" style="103" customWidth="1"/>
    <col min="13838" max="13838" width="6.5" style="103" customWidth="1"/>
    <col min="13839" max="13840" width="5.625" style="103" customWidth="1"/>
    <col min="13841" max="13841" width="7.75" style="103" customWidth="1"/>
    <col min="13842" max="13842" width="8" style="103" customWidth="1"/>
    <col min="13843" max="13843" width="9.75" style="103" customWidth="1"/>
    <col min="13844" max="13844" width="7.25" style="103" customWidth="1"/>
    <col min="13845" max="13845" width="5.875" style="103" customWidth="1"/>
    <col min="13846" max="13846" width="6.75" style="103" customWidth="1"/>
    <col min="13847" max="13847" width="7.375" style="103" customWidth="1"/>
    <col min="13848" max="13848" width="8.25" style="103" customWidth="1"/>
    <col min="13849" max="13849" width="9.125" style="103" customWidth="1"/>
    <col min="13850" max="13852" width="0" style="103" hidden="1" customWidth="1"/>
    <col min="13853" max="13853" width="7.375" style="103" customWidth="1"/>
    <col min="13854" max="13854" width="8.25" style="103" customWidth="1"/>
    <col min="13855" max="13855" width="9.125" style="103" customWidth="1"/>
    <col min="13856" max="14080" width="9" style="103"/>
    <col min="14081" max="14081" width="11.125" style="103" customWidth="1"/>
    <col min="14082" max="14082" width="6.75" style="103" customWidth="1"/>
    <col min="14083" max="14083" width="5.875" style="103" customWidth="1"/>
    <col min="14084" max="14084" width="9.5" style="103" customWidth="1"/>
    <col min="14085" max="14085" width="10" style="103" customWidth="1"/>
    <col min="14086" max="14086" width="10.375" style="103" customWidth="1"/>
    <col min="14087" max="14087" width="9.375" style="103" customWidth="1"/>
    <col min="14088" max="14088" width="6.5" style="103" customWidth="1"/>
    <col min="14089" max="14089" width="5.25" style="103" customWidth="1"/>
    <col min="14090" max="14090" width="8.125" style="103" customWidth="1"/>
    <col min="14091" max="14091" width="6.5" style="103" customWidth="1"/>
    <col min="14092" max="14092" width="5.625" style="103" customWidth="1"/>
    <col min="14093" max="14093" width="8.625" style="103" customWidth="1"/>
    <col min="14094" max="14094" width="6.5" style="103" customWidth="1"/>
    <col min="14095" max="14096" width="5.625" style="103" customWidth="1"/>
    <col min="14097" max="14097" width="7.75" style="103" customWidth="1"/>
    <col min="14098" max="14098" width="8" style="103" customWidth="1"/>
    <col min="14099" max="14099" width="9.75" style="103" customWidth="1"/>
    <col min="14100" max="14100" width="7.25" style="103" customWidth="1"/>
    <col min="14101" max="14101" width="5.875" style="103" customWidth="1"/>
    <col min="14102" max="14102" width="6.75" style="103" customWidth="1"/>
    <col min="14103" max="14103" width="7.375" style="103" customWidth="1"/>
    <col min="14104" max="14104" width="8.25" style="103" customWidth="1"/>
    <col min="14105" max="14105" width="9.125" style="103" customWidth="1"/>
    <col min="14106" max="14108" width="0" style="103" hidden="1" customWidth="1"/>
    <col min="14109" max="14109" width="7.375" style="103" customWidth="1"/>
    <col min="14110" max="14110" width="8.25" style="103" customWidth="1"/>
    <col min="14111" max="14111" width="9.125" style="103" customWidth="1"/>
    <col min="14112" max="14336" width="9" style="103"/>
    <col min="14337" max="14337" width="11.125" style="103" customWidth="1"/>
    <col min="14338" max="14338" width="6.75" style="103" customWidth="1"/>
    <col min="14339" max="14339" width="5.875" style="103" customWidth="1"/>
    <col min="14340" max="14340" width="9.5" style="103" customWidth="1"/>
    <col min="14341" max="14341" width="10" style="103" customWidth="1"/>
    <col min="14342" max="14342" width="10.375" style="103" customWidth="1"/>
    <col min="14343" max="14343" width="9.375" style="103" customWidth="1"/>
    <col min="14344" max="14344" width="6.5" style="103" customWidth="1"/>
    <col min="14345" max="14345" width="5.25" style="103" customWidth="1"/>
    <col min="14346" max="14346" width="8.125" style="103" customWidth="1"/>
    <col min="14347" max="14347" width="6.5" style="103" customWidth="1"/>
    <col min="14348" max="14348" width="5.625" style="103" customWidth="1"/>
    <col min="14349" max="14349" width="8.625" style="103" customWidth="1"/>
    <col min="14350" max="14350" width="6.5" style="103" customWidth="1"/>
    <col min="14351" max="14352" width="5.625" style="103" customWidth="1"/>
    <col min="14353" max="14353" width="7.75" style="103" customWidth="1"/>
    <col min="14354" max="14354" width="8" style="103" customWidth="1"/>
    <col min="14355" max="14355" width="9.75" style="103" customWidth="1"/>
    <col min="14356" max="14356" width="7.25" style="103" customWidth="1"/>
    <col min="14357" max="14357" width="5.875" style="103" customWidth="1"/>
    <col min="14358" max="14358" width="6.75" style="103" customWidth="1"/>
    <col min="14359" max="14359" width="7.375" style="103" customWidth="1"/>
    <col min="14360" max="14360" width="8.25" style="103" customWidth="1"/>
    <col min="14361" max="14361" width="9.125" style="103" customWidth="1"/>
    <col min="14362" max="14364" width="0" style="103" hidden="1" customWidth="1"/>
    <col min="14365" max="14365" width="7.375" style="103" customWidth="1"/>
    <col min="14366" max="14366" width="8.25" style="103" customWidth="1"/>
    <col min="14367" max="14367" width="9.125" style="103" customWidth="1"/>
    <col min="14368" max="14592" width="9" style="103"/>
    <col min="14593" max="14593" width="11.125" style="103" customWidth="1"/>
    <col min="14594" max="14594" width="6.75" style="103" customWidth="1"/>
    <col min="14595" max="14595" width="5.875" style="103" customWidth="1"/>
    <col min="14596" max="14596" width="9.5" style="103" customWidth="1"/>
    <col min="14597" max="14597" width="10" style="103" customWidth="1"/>
    <col min="14598" max="14598" width="10.375" style="103" customWidth="1"/>
    <col min="14599" max="14599" width="9.375" style="103" customWidth="1"/>
    <col min="14600" max="14600" width="6.5" style="103" customWidth="1"/>
    <col min="14601" max="14601" width="5.25" style="103" customWidth="1"/>
    <col min="14602" max="14602" width="8.125" style="103" customWidth="1"/>
    <col min="14603" max="14603" width="6.5" style="103" customWidth="1"/>
    <col min="14604" max="14604" width="5.625" style="103" customWidth="1"/>
    <col min="14605" max="14605" width="8.625" style="103" customWidth="1"/>
    <col min="14606" max="14606" width="6.5" style="103" customWidth="1"/>
    <col min="14607" max="14608" width="5.625" style="103" customWidth="1"/>
    <col min="14609" max="14609" width="7.75" style="103" customWidth="1"/>
    <col min="14610" max="14610" width="8" style="103" customWidth="1"/>
    <col min="14611" max="14611" width="9.75" style="103" customWidth="1"/>
    <col min="14612" max="14612" width="7.25" style="103" customWidth="1"/>
    <col min="14613" max="14613" width="5.875" style="103" customWidth="1"/>
    <col min="14614" max="14614" width="6.75" style="103" customWidth="1"/>
    <col min="14615" max="14615" width="7.375" style="103" customWidth="1"/>
    <col min="14616" max="14616" width="8.25" style="103" customWidth="1"/>
    <col min="14617" max="14617" width="9.125" style="103" customWidth="1"/>
    <col min="14618" max="14620" width="0" style="103" hidden="1" customWidth="1"/>
    <col min="14621" max="14621" width="7.375" style="103" customWidth="1"/>
    <col min="14622" max="14622" width="8.25" style="103" customWidth="1"/>
    <col min="14623" max="14623" width="9.125" style="103" customWidth="1"/>
    <col min="14624" max="14848" width="9" style="103"/>
    <col min="14849" max="14849" width="11.125" style="103" customWidth="1"/>
    <col min="14850" max="14850" width="6.75" style="103" customWidth="1"/>
    <col min="14851" max="14851" width="5.875" style="103" customWidth="1"/>
    <col min="14852" max="14852" width="9.5" style="103" customWidth="1"/>
    <col min="14853" max="14853" width="10" style="103" customWidth="1"/>
    <col min="14854" max="14854" width="10.375" style="103" customWidth="1"/>
    <col min="14855" max="14855" width="9.375" style="103" customWidth="1"/>
    <col min="14856" max="14856" width="6.5" style="103" customWidth="1"/>
    <col min="14857" max="14857" width="5.25" style="103" customWidth="1"/>
    <col min="14858" max="14858" width="8.125" style="103" customWidth="1"/>
    <col min="14859" max="14859" width="6.5" style="103" customWidth="1"/>
    <col min="14860" max="14860" width="5.625" style="103" customWidth="1"/>
    <col min="14861" max="14861" width="8.625" style="103" customWidth="1"/>
    <col min="14862" max="14862" width="6.5" style="103" customWidth="1"/>
    <col min="14863" max="14864" width="5.625" style="103" customWidth="1"/>
    <col min="14865" max="14865" width="7.75" style="103" customWidth="1"/>
    <col min="14866" max="14866" width="8" style="103" customWidth="1"/>
    <col min="14867" max="14867" width="9.75" style="103" customWidth="1"/>
    <col min="14868" max="14868" width="7.25" style="103" customWidth="1"/>
    <col min="14869" max="14869" width="5.875" style="103" customWidth="1"/>
    <col min="14870" max="14870" width="6.75" style="103" customWidth="1"/>
    <col min="14871" max="14871" width="7.375" style="103" customWidth="1"/>
    <col min="14872" max="14872" width="8.25" style="103" customWidth="1"/>
    <col min="14873" max="14873" width="9.125" style="103" customWidth="1"/>
    <col min="14874" max="14876" width="0" style="103" hidden="1" customWidth="1"/>
    <col min="14877" max="14877" width="7.375" style="103" customWidth="1"/>
    <col min="14878" max="14878" width="8.25" style="103" customWidth="1"/>
    <col min="14879" max="14879" width="9.125" style="103" customWidth="1"/>
    <col min="14880" max="15104" width="9" style="103"/>
    <col min="15105" max="15105" width="11.125" style="103" customWidth="1"/>
    <col min="15106" max="15106" width="6.75" style="103" customWidth="1"/>
    <col min="15107" max="15107" width="5.875" style="103" customWidth="1"/>
    <col min="15108" max="15108" width="9.5" style="103" customWidth="1"/>
    <col min="15109" max="15109" width="10" style="103" customWidth="1"/>
    <col min="15110" max="15110" width="10.375" style="103" customWidth="1"/>
    <col min="15111" max="15111" width="9.375" style="103" customWidth="1"/>
    <col min="15112" max="15112" width="6.5" style="103" customWidth="1"/>
    <col min="15113" max="15113" width="5.25" style="103" customWidth="1"/>
    <col min="15114" max="15114" width="8.125" style="103" customWidth="1"/>
    <col min="15115" max="15115" width="6.5" style="103" customWidth="1"/>
    <col min="15116" max="15116" width="5.625" style="103" customWidth="1"/>
    <col min="15117" max="15117" width="8.625" style="103" customWidth="1"/>
    <col min="15118" max="15118" width="6.5" style="103" customWidth="1"/>
    <col min="15119" max="15120" width="5.625" style="103" customWidth="1"/>
    <col min="15121" max="15121" width="7.75" style="103" customWidth="1"/>
    <col min="15122" max="15122" width="8" style="103" customWidth="1"/>
    <col min="15123" max="15123" width="9.75" style="103" customWidth="1"/>
    <col min="15124" max="15124" width="7.25" style="103" customWidth="1"/>
    <col min="15125" max="15125" width="5.875" style="103" customWidth="1"/>
    <col min="15126" max="15126" width="6.75" style="103" customWidth="1"/>
    <col min="15127" max="15127" width="7.375" style="103" customWidth="1"/>
    <col min="15128" max="15128" width="8.25" style="103" customWidth="1"/>
    <col min="15129" max="15129" width="9.125" style="103" customWidth="1"/>
    <col min="15130" max="15132" width="0" style="103" hidden="1" customWidth="1"/>
    <col min="15133" max="15133" width="7.375" style="103" customWidth="1"/>
    <col min="15134" max="15134" width="8.25" style="103" customWidth="1"/>
    <col min="15135" max="15135" width="9.125" style="103" customWidth="1"/>
    <col min="15136" max="15360" width="9" style="103"/>
    <col min="15361" max="15361" width="11.125" style="103" customWidth="1"/>
    <col min="15362" max="15362" width="6.75" style="103" customWidth="1"/>
    <col min="15363" max="15363" width="5.875" style="103" customWidth="1"/>
    <col min="15364" max="15364" width="9.5" style="103" customWidth="1"/>
    <col min="15365" max="15365" width="10" style="103" customWidth="1"/>
    <col min="15366" max="15366" width="10.375" style="103" customWidth="1"/>
    <col min="15367" max="15367" width="9.375" style="103" customWidth="1"/>
    <col min="15368" max="15368" width="6.5" style="103" customWidth="1"/>
    <col min="15369" max="15369" width="5.25" style="103" customWidth="1"/>
    <col min="15370" max="15370" width="8.125" style="103" customWidth="1"/>
    <col min="15371" max="15371" width="6.5" style="103" customWidth="1"/>
    <col min="15372" max="15372" width="5.625" style="103" customWidth="1"/>
    <col min="15373" max="15373" width="8.625" style="103" customWidth="1"/>
    <col min="15374" max="15374" width="6.5" style="103" customWidth="1"/>
    <col min="15375" max="15376" width="5.625" style="103" customWidth="1"/>
    <col min="15377" max="15377" width="7.75" style="103" customWidth="1"/>
    <col min="15378" max="15378" width="8" style="103" customWidth="1"/>
    <col min="15379" max="15379" width="9.75" style="103" customWidth="1"/>
    <col min="15380" max="15380" width="7.25" style="103" customWidth="1"/>
    <col min="15381" max="15381" width="5.875" style="103" customWidth="1"/>
    <col min="15382" max="15382" width="6.75" style="103" customWidth="1"/>
    <col min="15383" max="15383" width="7.375" style="103" customWidth="1"/>
    <col min="15384" max="15384" width="8.25" style="103" customWidth="1"/>
    <col min="15385" max="15385" width="9.125" style="103" customWidth="1"/>
    <col min="15386" max="15388" width="0" style="103" hidden="1" customWidth="1"/>
    <col min="15389" max="15389" width="7.375" style="103" customWidth="1"/>
    <col min="15390" max="15390" width="8.25" style="103" customWidth="1"/>
    <col min="15391" max="15391" width="9.125" style="103" customWidth="1"/>
    <col min="15392" max="15616" width="9" style="103"/>
    <col min="15617" max="15617" width="11.125" style="103" customWidth="1"/>
    <col min="15618" max="15618" width="6.75" style="103" customWidth="1"/>
    <col min="15619" max="15619" width="5.875" style="103" customWidth="1"/>
    <col min="15620" max="15620" width="9.5" style="103" customWidth="1"/>
    <col min="15621" max="15621" width="10" style="103" customWidth="1"/>
    <col min="15622" max="15622" width="10.375" style="103" customWidth="1"/>
    <col min="15623" max="15623" width="9.375" style="103" customWidth="1"/>
    <col min="15624" max="15624" width="6.5" style="103" customWidth="1"/>
    <col min="15625" max="15625" width="5.25" style="103" customWidth="1"/>
    <col min="15626" max="15626" width="8.125" style="103" customWidth="1"/>
    <col min="15627" max="15627" width="6.5" style="103" customWidth="1"/>
    <col min="15628" max="15628" width="5.625" style="103" customWidth="1"/>
    <col min="15629" max="15629" width="8.625" style="103" customWidth="1"/>
    <col min="15630" max="15630" width="6.5" style="103" customWidth="1"/>
    <col min="15631" max="15632" width="5.625" style="103" customWidth="1"/>
    <col min="15633" max="15633" width="7.75" style="103" customWidth="1"/>
    <col min="15634" max="15634" width="8" style="103" customWidth="1"/>
    <col min="15635" max="15635" width="9.75" style="103" customWidth="1"/>
    <col min="15636" max="15636" width="7.25" style="103" customWidth="1"/>
    <col min="15637" max="15637" width="5.875" style="103" customWidth="1"/>
    <col min="15638" max="15638" width="6.75" style="103" customWidth="1"/>
    <col min="15639" max="15639" width="7.375" style="103" customWidth="1"/>
    <col min="15640" max="15640" width="8.25" style="103" customWidth="1"/>
    <col min="15641" max="15641" width="9.125" style="103" customWidth="1"/>
    <col min="15642" max="15644" width="0" style="103" hidden="1" customWidth="1"/>
    <col min="15645" max="15645" width="7.375" style="103" customWidth="1"/>
    <col min="15646" max="15646" width="8.25" style="103" customWidth="1"/>
    <col min="15647" max="15647" width="9.125" style="103" customWidth="1"/>
    <col min="15648" max="15872" width="9" style="103"/>
    <col min="15873" max="15873" width="11.125" style="103" customWidth="1"/>
    <col min="15874" max="15874" width="6.75" style="103" customWidth="1"/>
    <col min="15875" max="15875" width="5.875" style="103" customWidth="1"/>
    <col min="15876" max="15876" width="9.5" style="103" customWidth="1"/>
    <col min="15877" max="15877" width="10" style="103" customWidth="1"/>
    <col min="15878" max="15878" width="10.375" style="103" customWidth="1"/>
    <col min="15879" max="15879" width="9.375" style="103" customWidth="1"/>
    <col min="15880" max="15880" width="6.5" style="103" customWidth="1"/>
    <col min="15881" max="15881" width="5.25" style="103" customWidth="1"/>
    <col min="15882" max="15882" width="8.125" style="103" customWidth="1"/>
    <col min="15883" max="15883" width="6.5" style="103" customWidth="1"/>
    <col min="15884" max="15884" width="5.625" style="103" customWidth="1"/>
    <col min="15885" max="15885" width="8.625" style="103" customWidth="1"/>
    <col min="15886" max="15886" width="6.5" style="103" customWidth="1"/>
    <col min="15887" max="15888" width="5.625" style="103" customWidth="1"/>
    <col min="15889" max="15889" width="7.75" style="103" customWidth="1"/>
    <col min="15890" max="15890" width="8" style="103" customWidth="1"/>
    <col min="15891" max="15891" width="9.75" style="103" customWidth="1"/>
    <col min="15892" max="15892" width="7.25" style="103" customWidth="1"/>
    <col min="15893" max="15893" width="5.875" style="103" customWidth="1"/>
    <col min="15894" max="15894" width="6.75" style="103" customWidth="1"/>
    <col min="15895" max="15895" width="7.375" style="103" customWidth="1"/>
    <col min="15896" max="15896" width="8.25" style="103" customWidth="1"/>
    <col min="15897" max="15897" width="9.125" style="103" customWidth="1"/>
    <col min="15898" max="15900" width="0" style="103" hidden="1" customWidth="1"/>
    <col min="15901" max="15901" width="7.375" style="103" customWidth="1"/>
    <col min="15902" max="15902" width="8.25" style="103" customWidth="1"/>
    <col min="15903" max="15903" width="9.125" style="103" customWidth="1"/>
    <col min="15904" max="16128" width="9" style="103"/>
    <col min="16129" max="16129" width="11.125" style="103" customWidth="1"/>
    <col min="16130" max="16130" width="6.75" style="103" customWidth="1"/>
    <col min="16131" max="16131" width="5.875" style="103" customWidth="1"/>
    <col min="16132" max="16132" width="9.5" style="103" customWidth="1"/>
    <col min="16133" max="16133" width="10" style="103" customWidth="1"/>
    <col min="16134" max="16134" width="10.375" style="103" customWidth="1"/>
    <col min="16135" max="16135" width="9.375" style="103" customWidth="1"/>
    <col min="16136" max="16136" width="6.5" style="103" customWidth="1"/>
    <col min="16137" max="16137" width="5.25" style="103" customWidth="1"/>
    <col min="16138" max="16138" width="8.125" style="103" customWidth="1"/>
    <col min="16139" max="16139" width="6.5" style="103" customWidth="1"/>
    <col min="16140" max="16140" width="5.625" style="103" customWidth="1"/>
    <col min="16141" max="16141" width="8.625" style="103" customWidth="1"/>
    <col min="16142" max="16142" width="6.5" style="103" customWidth="1"/>
    <col min="16143" max="16144" width="5.625" style="103" customWidth="1"/>
    <col min="16145" max="16145" width="7.75" style="103" customWidth="1"/>
    <col min="16146" max="16146" width="8" style="103" customWidth="1"/>
    <col min="16147" max="16147" width="9.75" style="103" customWidth="1"/>
    <col min="16148" max="16148" width="7.25" style="103" customWidth="1"/>
    <col min="16149" max="16149" width="5.875" style="103" customWidth="1"/>
    <col min="16150" max="16150" width="6.75" style="103" customWidth="1"/>
    <col min="16151" max="16151" width="7.375" style="103" customWidth="1"/>
    <col min="16152" max="16152" width="8.25" style="103" customWidth="1"/>
    <col min="16153" max="16153" width="9.125" style="103" customWidth="1"/>
    <col min="16154" max="16156" width="0" style="103" hidden="1" customWidth="1"/>
    <col min="16157" max="16157" width="7.375" style="103" customWidth="1"/>
    <col min="16158" max="16158" width="8.25" style="103" customWidth="1"/>
    <col min="16159" max="16159" width="9.125" style="103" customWidth="1"/>
    <col min="16160" max="16384" width="9" style="103"/>
  </cols>
  <sheetData>
    <row r="1" spans="1:33" ht="24">
      <c r="A1" s="390" t="s">
        <v>304</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row>
    <row r="2" spans="1:33">
      <c r="A2" s="392" t="s">
        <v>305</v>
      </c>
      <c r="B2" s="392"/>
      <c r="C2" s="392"/>
      <c r="D2" s="392"/>
      <c r="E2" s="392"/>
      <c r="F2" s="392"/>
      <c r="G2" s="392"/>
      <c r="H2" s="392"/>
      <c r="I2" s="392"/>
      <c r="J2" s="392"/>
      <c r="K2" s="392"/>
      <c r="L2" s="392"/>
      <c r="M2" s="392"/>
      <c r="N2" s="392"/>
      <c r="O2" s="392"/>
      <c r="P2" s="392"/>
      <c r="Q2" s="392"/>
      <c r="R2" s="392"/>
      <c r="S2" s="392"/>
      <c r="T2" s="392"/>
      <c r="U2" s="392"/>
      <c r="V2" s="392"/>
      <c r="W2" s="392"/>
      <c r="X2" s="392"/>
      <c r="Y2" s="392"/>
      <c r="Z2" s="392"/>
      <c r="AA2" s="392"/>
      <c r="AB2" s="392"/>
      <c r="AC2" s="392"/>
      <c r="AD2" s="392"/>
      <c r="AE2" s="392"/>
    </row>
    <row r="3" spans="1:33" ht="21.75" customHeight="1">
      <c r="A3" s="393" t="s">
        <v>0</v>
      </c>
      <c r="B3" s="396" t="s">
        <v>224</v>
      </c>
      <c r="C3" s="397"/>
      <c r="D3" s="398"/>
      <c r="E3" s="399" t="s">
        <v>225</v>
      </c>
      <c r="F3" s="400"/>
      <c r="G3" s="400"/>
      <c r="H3" s="400"/>
      <c r="I3" s="400"/>
      <c r="J3" s="400"/>
      <c r="K3" s="400"/>
      <c r="L3" s="400"/>
      <c r="M3" s="400"/>
      <c r="N3" s="400"/>
      <c r="O3" s="400"/>
      <c r="P3" s="401"/>
      <c r="Q3" s="402" t="s">
        <v>306</v>
      </c>
      <c r="R3" s="403"/>
      <c r="S3" s="403"/>
      <c r="T3" s="403"/>
      <c r="U3" s="403"/>
      <c r="V3" s="404"/>
      <c r="W3" s="405" t="s">
        <v>227</v>
      </c>
      <c r="X3" s="406"/>
      <c r="Y3" s="406"/>
      <c r="Z3" s="406"/>
      <c r="AA3" s="406"/>
      <c r="AB3" s="406"/>
      <c r="AC3" s="406"/>
      <c r="AD3" s="406"/>
      <c r="AE3" s="407"/>
      <c r="AG3" s="296"/>
    </row>
    <row r="4" spans="1:33" ht="21.75" customHeight="1">
      <c r="A4" s="394"/>
      <c r="B4" s="408" t="s">
        <v>78</v>
      </c>
      <c r="C4" s="409"/>
      <c r="D4" s="410"/>
      <c r="E4" s="411" t="s">
        <v>228</v>
      </c>
      <c r="F4" s="412"/>
      <c r="G4" s="413"/>
      <c r="H4" s="417" t="s">
        <v>186</v>
      </c>
      <c r="I4" s="418"/>
      <c r="J4" s="419"/>
      <c r="K4" s="418" t="s">
        <v>186</v>
      </c>
      <c r="L4" s="418"/>
      <c r="M4" s="418"/>
      <c r="N4" s="417" t="s">
        <v>187</v>
      </c>
      <c r="O4" s="418"/>
      <c r="P4" s="419"/>
      <c r="Q4" s="431" t="s">
        <v>307</v>
      </c>
      <c r="R4" s="432"/>
      <c r="S4" s="433"/>
      <c r="T4" s="434" t="s">
        <v>188</v>
      </c>
      <c r="U4" s="435"/>
      <c r="V4" s="436"/>
      <c r="W4" s="423" t="s">
        <v>230</v>
      </c>
      <c r="X4" s="424"/>
      <c r="Y4" s="424"/>
      <c r="Z4" s="424"/>
      <c r="AA4" s="424"/>
      <c r="AB4" s="424"/>
      <c r="AC4" s="424"/>
      <c r="AD4" s="424"/>
      <c r="AE4" s="425"/>
    </row>
    <row r="5" spans="1:33" ht="21.75" customHeight="1">
      <c r="A5" s="394"/>
      <c r="B5" s="408" t="s">
        <v>181</v>
      </c>
      <c r="C5" s="409"/>
      <c r="D5" s="410"/>
      <c r="E5" s="408" t="s">
        <v>231</v>
      </c>
      <c r="F5" s="409"/>
      <c r="G5" s="410"/>
      <c r="H5" s="426" t="s">
        <v>189</v>
      </c>
      <c r="I5" s="427"/>
      <c r="J5" s="427"/>
      <c r="K5" s="426" t="s">
        <v>190</v>
      </c>
      <c r="L5" s="427"/>
      <c r="M5" s="427"/>
      <c r="N5" s="426" t="s">
        <v>191</v>
      </c>
      <c r="O5" s="427"/>
      <c r="P5" s="427"/>
      <c r="Q5" s="428" t="s">
        <v>229</v>
      </c>
      <c r="R5" s="429"/>
      <c r="S5" s="430"/>
      <c r="T5" s="420"/>
      <c r="U5" s="421"/>
      <c r="V5" s="422"/>
      <c r="W5" s="414" t="s">
        <v>232</v>
      </c>
      <c r="X5" s="415"/>
      <c r="Y5" s="416"/>
      <c r="Z5" s="217"/>
      <c r="AA5" s="265"/>
      <c r="AB5" s="218"/>
      <c r="AC5" s="414" t="s">
        <v>302</v>
      </c>
      <c r="AD5" s="415"/>
      <c r="AE5" s="416"/>
    </row>
    <row r="6" spans="1:33">
      <c r="A6" s="395"/>
      <c r="B6" s="104" t="s">
        <v>182</v>
      </c>
      <c r="C6" s="106" t="s">
        <v>184</v>
      </c>
      <c r="D6" s="107" t="s">
        <v>183</v>
      </c>
      <c r="E6" s="266" t="s">
        <v>182</v>
      </c>
      <c r="F6" s="267" t="s">
        <v>184</v>
      </c>
      <c r="G6" s="268" t="s">
        <v>183</v>
      </c>
      <c r="H6" s="269" t="s">
        <v>182</v>
      </c>
      <c r="I6" s="270" t="s">
        <v>184</v>
      </c>
      <c r="J6" s="271" t="s">
        <v>183</v>
      </c>
      <c r="K6" s="269" t="s">
        <v>182</v>
      </c>
      <c r="L6" s="270" t="s">
        <v>184</v>
      </c>
      <c r="M6" s="271" t="s">
        <v>183</v>
      </c>
      <c r="N6" s="269" t="s">
        <v>182</v>
      </c>
      <c r="O6" s="270" t="s">
        <v>184</v>
      </c>
      <c r="P6" s="271" t="s">
        <v>183</v>
      </c>
      <c r="Q6" s="266" t="s">
        <v>182</v>
      </c>
      <c r="R6" s="267" t="s">
        <v>184</v>
      </c>
      <c r="S6" s="147" t="s">
        <v>183</v>
      </c>
      <c r="T6" s="266" t="s">
        <v>182</v>
      </c>
      <c r="U6" s="267" t="s">
        <v>184</v>
      </c>
      <c r="V6" s="147" t="s">
        <v>183</v>
      </c>
      <c r="W6" s="266" t="s">
        <v>182</v>
      </c>
      <c r="X6" s="272" t="s">
        <v>184</v>
      </c>
      <c r="Y6" s="268" t="s">
        <v>183</v>
      </c>
      <c r="Z6" s="266" t="s">
        <v>182</v>
      </c>
      <c r="AA6" s="267" t="s">
        <v>184</v>
      </c>
      <c r="AB6" s="268" t="s">
        <v>183</v>
      </c>
      <c r="AC6" s="266" t="s">
        <v>182</v>
      </c>
      <c r="AD6" s="272" t="s">
        <v>184</v>
      </c>
      <c r="AE6" s="268" t="s">
        <v>183</v>
      </c>
    </row>
    <row r="7" spans="1:33" s="215" customFormat="1">
      <c r="A7" s="273" t="s">
        <v>101</v>
      </c>
      <c r="B7" s="145">
        <v>8860</v>
      </c>
      <c r="C7" s="146">
        <f>C8+C9+C10+C11+C12+C13+C14+C15</f>
        <v>25170</v>
      </c>
      <c r="D7" s="147">
        <f>D8+D9+D10+D11+D12+D13+D14+D15</f>
        <v>118892.46</v>
      </c>
      <c r="E7" s="297">
        <v>644</v>
      </c>
      <c r="F7" s="146">
        <f>F8+F9+F10+F11+F12+F13+F14+F15</f>
        <v>1391</v>
      </c>
      <c r="G7" s="147">
        <f>G8+G9+G10+G11+G12+G13+G14+G15</f>
        <v>7648.1999999999989</v>
      </c>
      <c r="H7" s="274">
        <f>B7-E7</f>
        <v>8216</v>
      </c>
      <c r="I7" s="275">
        <f>C7-F7</f>
        <v>23779</v>
      </c>
      <c r="J7" s="276">
        <f>D7-G7</f>
        <v>111244.26000000001</v>
      </c>
      <c r="K7" s="225">
        <f t="shared" ref="K7:P7" si="0">SUM(K8:K15)</f>
        <v>21</v>
      </c>
      <c r="L7" s="226">
        <f t="shared" si="0"/>
        <v>33</v>
      </c>
      <c r="M7" s="277">
        <f t="shared" si="0"/>
        <v>161.75</v>
      </c>
      <c r="N7" s="225">
        <f t="shared" si="0"/>
        <v>9</v>
      </c>
      <c r="O7" s="226">
        <f t="shared" si="0"/>
        <v>10</v>
      </c>
      <c r="P7" s="277">
        <f t="shared" si="0"/>
        <v>40.75</v>
      </c>
      <c r="Q7" s="145">
        <v>17270</v>
      </c>
      <c r="R7" s="146">
        <f>SUM(R8:R15)</f>
        <v>7</v>
      </c>
      <c r="S7" s="147">
        <f>SUM(S8:S15)</f>
        <v>99</v>
      </c>
      <c r="T7" s="145">
        <f>SUM(T8:T15)</f>
        <v>0</v>
      </c>
      <c r="U7" s="146">
        <f>SUM(U8:U15)</f>
        <v>0</v>
      </c>
      <c r="V7" s="147">
        <f>SUM(V8:V15)</f>
        <v>0</v>
      </c>
      <c r="W7" s="145">
        <v>17270</v>
      </c>
      <c r="X7" s="148">
        <f>SUM(X8:X15)</f>
        <v>51221</v>
      </c>
      <c r="Y7" s="147">
        <f>SUM(Y8:Y15)</f>
        <v>259220.24</v>
      </c>
      <c r="Z7" s="145">
        <f t="shared" ref="Z7:AB15" si="1">B7-W7</f>
        <v>-8410</v>
      </c>
      <c r="AA7" s="146">
        <f t="shared" si="1"/>
        <v>-26051</v>
      </c>
      <c r="AB7" s="147">
        <f t="shared" si="1"/>
        <v>-140327.77999999997</v>
      </c>
      <c r="AC7" s="227">
        <f t="shared" ref="AC7:AE15" si="2">Q7-W7</f>
        <v>0</v>
      </c>
      <c r="AD7" s="228">
        <f t="shared" si="2"/>
        <v>-51214</v>
      </c>
      <c r="AE7" s="229">
        <f t="shared" si="2"/>
        <v>-259121.24</v>
      </c>
    </row>
    <row r="8" spans="1:33" s="153" customFormat="1">
      <c r="A8" s="278" t="s">
        <v>233</v>
      </c>
      <c r="B8" s="149">
        <v>2165</v>
      </c>
      <c r="C8" s="150">
        <v>5723</v>
      </c>
      <c r="D8" s="298">
        <v>32051.09</v>
      </c>
      <c r="E8" s="299">
        <v>309</v>
      </c>
      <c r="F8" s="150">
        <v>624</v>
      </c>
      <c r="G8" s="151">
        <v>4287.4799999999996</v>
      </c>
      <c r="H8" s="274">
        <f t="shared" ref="H8:J16" si="3">B8-E8</f>
        <v>1856</v>
      </c>
      <c r="I8" s="275">
        <f t="shared" si="3"/>
        <v>5099</v>
      </c>
      <c r="J8" s="276">
        <f t="shared" si="3"/>
        <v>27763.61</v>
      </c>
      <c r="K8" s="279">
        <v>1</v>
      </c>
      <c r="L8" s="280">
        <v>3</v>
      </c>
      <c r="M8" s="281">
        <v>21.5</v>
      </c>
      <c r="N8" s="279">
        <v>0</v>
      </c>
      <c r="O8" s="280">
        <v>0</v>
      </c>
      <c r="P8" s="281">
        <v>0</v>
      </c>
      <c r="Q8" s="149"/>
      <c r="R8" s="150"/>
      <c r="S8" s="151"/>
      <c r="T8" s="149"/>
      <c r="U8" s="150"/>
      <c r="V8" s="151"/>
      <c r="W8" s="149">
        <v>4412</v>
      </c>
      <c r="X8" s="152">
        <v>12298</v>
      </c>
      <c r="Y8" s="151">
        <v>77408.820000000007</v>
      </c>
      <c r="Z8" s="149">
        <f t="shared" si="1"/>
        <v>-2247</v>
      </c>
      <c r="AA8" s="150">
        <f t="shared" si="1"/>
        <v>-6575</v>
      </c>
      <c r="AB8" s="151">
        <f t="shared" si="1"/>
        <v>-45357.73000000001</v>
      </c>
      <c r="AC8" s="157">
        <f>Q8-W8</f>
        <v>-4412</v>
      </c>
      <c r="AD8" s="158">
        <f t="shared" si="2"/>
        <v>-12298</v>
      </c>
      <c r="AE8" s="159">
        <f t="shared" si="2"/>
        <v>-77408.820000000007</v>
      </c>
    </row>
    <row r="9" spans="1:33" s="153" customFormat="1">
      <c r="A9" s="278" t="s">
        <v>234</v>
      </c>
      <c r="B9" s="149">
        <v>1469</v>
      </c>
      <c r="C9" s="150">
        <v>3870</v>
      </c>
      <c r="D9" s="298">
        <v>23047.18</v>
      </c>
      <c r="E9" s="299"/>
      <c r="F9" s="150"/>
      <c r="G9" s="151"/>
      <c r="H9" s="274">
        <f t="shared" si="3"/>
        <v>1469</v>
      </c>
      <c r="I9" s="275">
        <f t="shared" si="3"/>
        <v>3870</v>
      </c>
      <c r="J9" s="276">
        <f t="shared" si="3"/>
        <v>23047.18</v>
      </c>
      <c r="K9" s="279">
        <f>-K108</f>
        <v>0</v>
      </c>
      <c r="L9" s="280">
        <v>0</v>
      </c>
      <c r="M9" s="281">
        <v>0</v>
      </c>
      <c r="N9" s="279">
        <v>0</v>
      </c>
      <c r="O9" s="280">
        <v>0</v>
      </c>
      <c r="P9" s="281">
        <v>0</v>
      </c>
      <c r="Q9" s="149"/>
      <c r="R9" s="150"/>
      <c r="S9" s="151"/>
      <c r="T9" s="154"/>
      <c r="U9" s="155"/>
      <c r="V9" s="156"/>
      <c r="W9" s="149">
        <v>2872</v>
      </c>
      <c r="X9" s="152">
        <v>7404</v>
      </c>
      <c r="Y9" s="151">
        <v>46903.55</v>
      </c>
      <c r="Z9" s="154">
        <f t="shared" si="1"/>
        <v>-1403</v>
      </c>
      <c r="AA9" s="155">
        <f t="shared" si="1"/>
        <v>-3534</v>
      </c>
      <c r="AB9" s="156">
        <f t="shared" si="1"/>
        <v>-23856.370000000003</v>
      </c>
      <c r="AC9" s="157">
        <f t="shared" ref="AC9:AC15" si="4">Q9-W9</f>
        <v>-2872</v>
      </c>
      <c r="AD9" s="158">
        <f t="shared" si="2"/>
        <v>-7404</v>
      </c>
      <c r="AE9" s="159">
        <f t="shared" si="2"/>
        <v>-46903.55</v>
      </c>
    </row>
    <row r="10" spans="1:33" s="282" customFormat="1">
      <c r="A10" s="278" t="s">
        <v>13</v>
      </c>
      <c r="B10" s="149">
        <v>18</v>
      </c>
      <c r="C10" s="150">
        <v>30</v>
      </c>
      <c r="D10" s="298">
        <v>194</v>
      </c>
      <c r="E10" s="299">
        <v>9</v>
      </c>
      <c r="F10" s="150">
        <v>14</v>
      </c>
      <c r="G10" s="156">
        <v>76</v>
      </c>
      <c r="H10" s="274">
        <f t="shared" si="3"/>
        <v>9</v>
      </c>
      <c r="I10" s="275">
        <f t="shared" si="3"/>
        <v>16</v>
      </c>
      <c r="J10" s="276">
        <f t="shared" si="3"/>
        <v>118</v>
      </c>
      <c r="K10" s="279">
        <v>19</v>
      </c>
      <c r="L10" s="280">
        <v>29</v>
      </c>
      <c r="M10" s="281">
        <v>138</v>
      </c>
      <c r="N10" s="279">
        <v>0</v>
      </c>
      <c r="O10" s="280">
        <v>0</v>
      </c>
      <c r="P10" s="281">
        <v>0</v>
      </c>
      <c r="Q10" s="149"/>
      <c r="R10" s="150"/>
      <c r="S10" s="151"/>
      <c r="T10" s="154"/>
      <c r="U10" s="155"/>
      <c r="V10" s="156"/>
      <c r="W10" s="149">
        <v>268</v>
      </c>
      <c r="X10" s="152">
        <v>377</v>
      </c>
      <c r="Y10" s="151">
        <v>1815.25</v>
      </c>
      <c r="Z10" s="154">
        <f t="shared" si="1"/>
        <v>-250</v>
      </c>
      <c r="AA10" s="155">
        <f t="shared" si="1"/>
        <v>-347</v>
      </c>
      <c r="AB10" s="156">
        <f t="shared" si="1"/>
        <v>-1621.25</v>
      </c>
      <c r="AC10" s="157">
        <f t="shared" si="4"/>
        <v>-268</v>
      </c>
      <c r="AD10" s="158">
        <f t="shared" si="2"/>
        <v>-377</v>
      </c>
      <c r="AE10" s="159">
        <f t="shared" si="2"/>
        <v>-1815.25</v>
      </c>
    </row>
    <row r="11" spans="1:33" s="282" customFormat="1">
      <c r="A11" s="278" t="s">
        <v>235</v>
      </c>
      <c r="B11" s="149">
        <v>839</v>
      </c>
      <c r="C11" s="150">
        <v>2055</v>
      </c>
      <c r="D11" s="298">
        <v>9814.5499999999993</v>
      </c>
      <c r="E11" s="299">
        <v>321</v>
      </c>
      <c r="F11" s="150">
        <v>746</v>
      </c>
      <c r="G11" s="151">
        <v>3185.72</v>
      </c>
      <c r="H11" s="274">
        <f t="shared" si="3"/>
        <v>518</v>
      </c>
      <c r="I11" s="275">
        <f t="shared" si="3"/>
        <v>1309</v>
      </c>
      <c r="J11" s="276">
        <f t="shared" si="3"/>
        <v>6628.83</v>
      </c>
      <c r="K11" s="279">
        <v>1</v>
      </c>
      <c r="L11" s="280">
        <v>1</v>
      </c>
      <c r="M11" s="281">
        <v>2.25</v>
      </c>
      <c r="N11" s="279">
        <v>0</v>
      </c>
      <c r="O11" s="280">
        <v>0</v>
      </c>
      <c r="P11" s="281">
        <v>0</v>
      </c>
      <c r="Q11" s="149"/>
      <c r="R11" s="150"/>
      <c r="S11" s="151"/>
      <c r="T11" s="149"/>
      <c r="U11" s="150"/>
      <c r="V11" s="151"/>
      <c r="W11" s="149">
        <v>1357</v>
      </c>
      <c r="X11" s="152">
        <v>3660</v>
      </c>
      <c r="Y11" s="151">
        <v>17926.04</v>
      </c>
      <c r="Z11" s="149">
        <f t="shared" si="1"/>
        <v>-518</v>
      </c>
      <c r="AA11" s="150">
        <f t="shared" si="1"/>
        <v>-1605</v>
      </c>
      <c r="AB11" s="151">
        <f t="shared" si="1"/>
        <v>-8111.4900000000016</v>
      </c>
      <c r="AC11" s="157">
        <f t="shared" si="4"/>
        <v>-1357</v>
      </c>
      <c r="AD11" s="158">
        <f t="shared" si="2"/>
        <v>-3660</v>
      </c>
      <c r="AE11" s="159">
        <f t="shared" si="2"/>
        <v>-17926.04</v>
      </c>
    </row>
    <row r="12" spans="1:33" s="288" customFormat="1" ht="21.75" customHeight="1">
      <c r="A12" s="284" t="s">
        <v>236</v>
      </c>
      <c r="B12" s="160">
        <v>2580</v>
      </c>
      <c r="C12" s="161">
        <v>6831</v>
      </c>
      <c r="D12" s="298">
        <v>30524.080000000002</v>
      </c>
      <c r="E12" s="300"/>
      <c r="F12" s="161"/>
      <c r="G12" s="162"/>
      <c r="H12" s="274">
        <f t="shared" si="3"/>
        <v>2580</v>
      </c>
      <c r="I12" s="275">
        <f t="shared" si="3"/>
        <v>6831</v>
      </c>
      <c r="J12" s="276">
        <f t="shared" si="3"/>
        <v>30524.080000000002</v>
      </c>
      <c r="K12" s="285"/>
      <c r="L12" s="286"/>
      <c r="M12" s="287"/>
      <c r="N12" s="285">
        <v>6</v>
      </c>
      <c r="O12" s="286">
        <v>7</v>
      </c>
      <c r="P12" s="287">
        <v>29.5</v>
      </c>
      <c r="Q12" s="160"/>
      <c r="R12" s="161"/>
      <c r="S12" s="162"/>
      <c r="T12" s="160"/>
      <c r="U12" s="161"/>
      <c r="V12" s="162"/>
      <c r="W12" s="160">
        <v>4079</v>
      </c>
      <c r="X12" s="163">
        <v>10757</v>
      </c>
      <c r="Y12" s="162">
        <v>47996.11</v>
      </c>
      <c r="Z12" s="149">
        <f t="shared" si="1"/>
        <v>-1499</v>
      </c>
      <c r="AA12" s="150">
        <f t="shared" si="1"/>
        <v>-3926</v>
      </c>
      <c r="AB12" s="151">
        <f t="shared" si="1"/>
        <v>-17472.03</v>
      </c>
      <c r="AC12" s="157">
        <f t="shared" si="4"/>
        <v>-4079</v>
      </c>
      <c r="AD12" s="158">
        <f t="shared" si="2"/>
        <v>-10757</v>
      </c>
      <c r="AE12" s="159">
        <f t="shared" si="2"/>
        <v>-47996.11</v>
      </c>
    </row>
    <row r="13" spans="1:33" s="282" customFormat="1">
      <c r="A13" s="278" t="s">
        <v>237</v>
      </c>
      <c r="B13" s="149">
        <v>2270</v>
      </c>
      <c r="C13" s="150">
        <v>6589</v>
      </c>
      <c r="D13" s="298">
        <v>22879.81</v>
      </c>
      <c r="E13" s="299"/>
      <c r="F13" s="150"/>
      <c r="G13" s="151"/>
      <c r="H13" s="274">
        <f t="shared" si="3"/>
        <v>2270</v>
      </c>
      <c r="I13" s="275">
        <f t="shared" si="3"/>
        <v>6589</v>
      </c>
      <c r="J13" s="276">
        <f t="shared" si="3"/>
        <v>22879.81</v>
      </c>
      <c r="K13" s="279">
        <v>0</v>
      </c>
      <c r="L13" s="280">
        <v>0</v>
      </c>
      <c r="M13" s="289">
        <v>0</v>
      </c>
      <c r="N13" s="279">
        <v>1</v>
      </c>
      <c r="O13" s="280">
        <v>1</v>
      </c>
      <c r="P13" s="281">
        <v>3</v>
      </c>
      <c r="Q13" s="149"/>
      <c r="R13" s="150"/>
      <c r="S13" s="151"/>
      <c r="T13" s="149"/>
      <c r="U13" s="150"/>
      <c r="V13" s="151"/>
      <c r="W13" s="149">
        <v>4603</v>
      </c>
      <c r="X13" s="152">
        <v>14941</v>
      </c>
      <c r="Y13" s="151">
        <v>53231.3</v>
      </c>
      <c r="Z13" s="149">
        <f t="shared" si="1"/>
        <v>-2333</v>
      </c>
      <c r="AA13" s="150">
        <f t="shared" si="1"/>
        <v>-8352</v>
      </c>
      <c r="AB13" s="151">
        <f t="shared" si="1"/>
        <v>-30351.49</v>
      </c>
      <c r="AC13" s="157">
        <f t="shared" si="4"/>
        <v>-4603</v>
      </c>
      <c r="AD13" s="158">
        <f t="shared" si="2"/>
        <v>-14941</v>
      </c>
      <c r="AE13" s="159">
        <f t="shared" si="2"/>
        <v>-53231.3</v>
      </c>
    </row>
    <row r="14" spans="1:33" s="294" customFormat="1">
      <c r="A14" s="278" t="s">
        <v>238</v>
      </c>
      <c r="B14" s="149">
        <v>6</v>
      </c>
      <c r="C14" s="150">
        <v>9</v>
      </c>
      <c r="D14" s="298">
        <v>112</v>
      </c>
      <c r="E14" s="299">
        <v>5</v>
      </c>
      <c r="F14" s="150">
        <v>7</v>
      </c>
      <c r="G14" s="151">
        <v>99</v>
      </c>
      <c r="H14" s="274">
        <f t="shared" si="3"/>
        <v>1</v>
      </c>
      <c r="I14" s="275">
        <f t="shared" si="3"/>
        <v>2</v>
      </c>
      <c r="J14" s="276">
        <f t="shared" si="3"/>
        <v>13</v>
      </c>
      <c r="K14" s="290">
        <v>0</v>
      </c>
      <c r="L14" s="291">
        <v>0</v>
      </c>
      <c r="M14" s="292">
        <v>0</v>
      </c>
      <c r="N14" s="290">
        <v>0</v>
      </c>
      <c r="O14" s="291">
        <v>0</v>
      </c>
      <c r="P14" s="293">
        <v>0</v>
      </c>
      <c r="Q14" s="149">
        <v>5</v>
      </c>
      <c r="R14" s="150">
        <v>7</v>
      </c>
      <c r="S14" s="151">
        <v>99</v>
      </c>
      <c r="T14" s="149"/>
      <c r="U14" s="150"/>
      <c r="V14" s="151"/>
      <c r="W14" s="149">
        <v>593</v>
      </c>
      <c r="X14" s="152">
        <v>1291</v>
      </c>
      <c r="Y14" s="151">
        <v>11589.83</v>
      </c>
      <c r="Z14" s="149">
        <f t="shared" si="1"/>
        <v>-587</v>
      </c>
      <c r="AA14" s="150">
        <f t="shared" si="1"/>
        <v>-1282</v>
      </c>
      <c r="AB14" s="151">
        <f t="shared" si="1"/>
        <v>-11477.83</v>
      </c>
      <c r="AC14" s="157">
        <f t="shared" si="4"/>
        <v>-588</v>
      </c>
      <c r="AD14" s="158">
        <f t="shared" si="2"/>
        <v>-1284</v>
      </c>
      <c r="AE14" s="159">
        <f t="shared" si="2"/>
        <v>-11490.83</v>
      </c>
    </row>
    <row r="15" spans="1:33">
      <c r="A15" s="278" t="s">
        <v>239</v>
      </c>
      <c r="B15" s="149">
        <v>30</v>
      </c>
      <c r="C15" s="150">
        <v>63</v>
      </c>
      <c r="D15" s="298">
        <v>269.75</v>
      </c>
      <c r="E15" s="299"/>
      <c r="F15" s="150"/>
      <c r="G15" s="151"/>
      <c r="H15" s="274">
        <f t="shared" si="3"/>
        <v>30</v>
      </c>
      <c r="I15" s="275">
        <f t="shared" si="3"/>
        <v>63</v>
      </c>
      <c r="J15" s="276">
        <f t="shared" si="3"/>
        <v>269.75</v>
      </c>
      <c r="K15" s="279">
        <v>0</v>
      </c>
      <c r="L15" s="280">
        <v>0</v>
      </c>
      <c r="M15" s="289">
        <v>0</v>
      </c>
      <c r="N15" s="279">
        <v>2</v>
      </c>
      <c r="O15" s="280">
        <v>2</v>
      </c>
      <c r="P15" s="281">
        <v>8.25</v>
      </c>
      <c r="Q15" s="149"/>
      <c r="R15" s="150"/>
      <c r="S15" s="151"/>
      <c r="T15" s="149"/>
      <c r="U15" s="150"/>
      <c r="V15" s="151"/>
      <c r="W15" s="149">
        <v>237</v>
      </c>
      <c r="X15" s="152">
        <v>493</v>
      </c>
      <c r="Y15" s="151">
        <v>2349.34</v>
      </c>
      <c r="Z15" s="149">
        <f t="shared" si="1"/>
        <v>-207</v>
      </c>
      <c r="AA15" s="150">
        <f t="shared" si="1"/>
        <v>-430</v>
      </c>
      <c r="AB15" s="151">
        <f t="shared" si="1"/>
        <v>-2079.59</v>
      </c>
      <c r="AC15" s="157">
        <f t="shared" si="4"/>
        <v>-237</v>
      </c>
      <c r="AD15" s="158">
        <f t="shared" si="2"/>
        <v>-493</v>
      </c>
      <c r="AE15" s="159">
        <f t="shared" si="2"/>
        <v>-2349.34</v>
      </c>
    </row>
    <row r="16" spans="1:33" s="294" customFormat="1" hidden="1">
      <c r="A16" s="295" t="s">
        <v>303</v>
      </c>
      <c r="H16" s="279">
        <f t="shared" si="3"/>
        <v>0</v>
      </c>
    </row>
    <row r="21" spans="4:4">
      <c r="D21" s="103" t="s">
        <v>240</v>
      </c>
    </row>
  </sheetData>
  <mergeCells count="23">
    <mergeCell ref="W5:Y5"/>
    <mergeCell ref="AC5:AE5"/>
    <mergeCell ref="K4:M4"/>
    <mergeCell ref="N4:P4"/>
    <mergeCell ref="Q4:S4"/>
    <mergeCell ref="T4:V5"/>
    <mergeCell ref="W4:AE4"/>
    <mergeCell ref="A1:AE1"/>
    <mergeCell ref="A2:AE2"/>
    <mergeCell ref="A3:A6"/>
    <mergeCell ref="B3:D3"/>
    <mergeCell ref="E3:P3"/>
    <mergeCell ref="Q3:V3"/>
    <mergeCell ref="W3:AE3"/>
    <mergeCell ref="B4:D4"/>
    <mergeCell ref="E4:G4"/>
    <mergeCell ref="H4:J4"/>
    <mergeCell ref="B5:D5"/>
    <mergeCell ref="E5:G5"/>
    <mergeCell ref="H5:J5"/>
    <mergeCell ref="K5:M5"/>
    <mergeCell ref="N5:P5"/>
    <mergeCell ref="Q5:S5"/>
  </mergeCells>
  <printOptions horizontalCentered="1"/>
  <pageMargins left="0" right="0" top="0.74803149606299213" bottom="0.74803149606299213" header="0.31496062992125984" footer="0.31496062992125984"/>
  <pageSetup paperSize="9" scale="70" orientation="landscape" r:id="rId1"/>
</worksheet>
</file>

<file path=xl/worksheets/sheet11.xml><?xml version="1.0" encoding="utf-8"?>
<worksheet xmlns="http://schemas.openxmlformats.org/spreadsheetml/2006/main" xmlns:r="http://schemas.openxmlformats.org/officeDocument/2006/relationships">
  <sheetPr>
    <tabColor rgb="FFCC66FF"/>
  </sheetPr>
  <dimension ref="A1:Q18"/>
  <sheetViews>
    <sheetView workbookViewId="0">
      <selection sqref="A1:O14"/>
    </sheetView>
  </sheetViews>
  <sheetFormatPr defaultRowHeight="21.75"/>
  <cols>
    <col min="1" max="1" width="11.875" style="103" customWidth="1"/>
    <col min="2" max="2" width="8" style="103" hidden="1" customWidth="1"/>
    <col min="3" max="3" width="1.5" style="103" hidden="1" customWidth="1"/>
    <col min="4" max="4" width="7.125" style="103" customWidth="1"/>
    <col min="5" max="5" width="6.625" style="103" customWidth="1"/>
    <col min="6" max="6" width="9.375" style="103" customWidth="1"/>
    <col min="7" max="7" width="7.375" style="103" customWidth="1"/>
    <col min="8" max="8" width="6.75" style="103" customWidth="1"/>
    <col min="9" max="9" width="8" style="103" customWidth="1"/>
    <col min="10" max="10" width="7.125" style="103" customWidth="1"/>
    <col min="11" max="11" width="6.25" style="103" customWidth="1"/>
    <col min="12" max="12" width="11.625" style="103" customWidth="1"/>
    <col min="13" max="13" width="9.75" style="103" customWidth="1"/>
    <col min="14" max="14" width="8.375" style="103" customWidth="1"/>
    <col min="15" max="15" width="8" style="103" customWidth="1"/>
    <col min="16" max="256" width="9" style="103"/>
    <col min="257" max="257" width="11.875" style="103" customWidth="1"/>
    <col min="258" max="259" width="0" style="103" hidden="1" customWidth="1"/>
    <col min="260" max="260" width="7.125" style="103" customWidth="1"/>
    <col min="261" max="261" width="6.625" style="103" customWidth="1"/>
    <col min="262" max="262" width="8.125" style="103" customWidth="1"/>
    <col min="263" max="263" width="7.375" style="103" customWidth="1"/>
    <col min="264" max="264" width="6.75" style="103" customWidth="1"/>
    <col min="265" max="265" width="8" style="103" customWidth="1"/>
    <col min="266" max="266" width="7.125" style="103" customWidth="1"/>
    <col min="267" max="267" width="6.25" style="103" customWidth="1"/>
    <col min="268" max="268" width="10.25" style="103" customWidth="1"/>
    <col min="269" max="269" width="9.75" style="103" customWidth="1"/>
    <col min="270" max="270" width="8.375" style="103" customWidth="1"/>
    <col min="271" max="271" width="8" style="103" customWidth="1"/>
    <col min="272" max="512" width="9" style="103"/>
    <col min="513" max="513" width="11.875" style="103" customWidth="1"/>
    <col min="514" max="515" width="0" style="103" hidden="1" customWidth="1"/>
    <col min="516" max="516" width="7.125" style="103" customWidth="1"/>
    <col min="517" max="517" width="6.625" style="103" customWidth="1"/>
    <col min="518" max="518" width="8.125" style="103" customWidth="1"/>
    <col min="519" max="519" width="7.375" style="103" customWidth="1"/>
    <col min="520" max="520" width="6.75" style="103" customWidth="1"/>
    <col min="521" max="521" width="8" style="103" customWidth="1"/>
    <col min="522" max="522" width="7.125" style="103" customWidth="1"/>
    <col min="523" max="523" width="6.25" style="103" customWidth="1"/>
    <col min="524" max="524" width="10.25" style="103" customWidth="1"/>
    <col min="525" max="525" width="9.75" style="103" customWidth="1"/>
    <col min="526" max="526" width="8.375" style="103" customWidth="1"/>
    <col min="527" max="527" width="8" style="103" customWidth="1"/>
    <col min="528" max="768" width="9" style="103"/>
    <col min="769" max="769" width="11.875" style="103" customWidth="1"/>
    <col min="770" max="771" width="0" style="103" hidden="1" customWidth="1"/>
    <col min="772" max="772" width="7.125" style="103" customWidth="1"/>
    <col min="773" max="773" width="6.625" style="103" customWidth="1"/>
    <col min="774" max="774" width="8.125" style="103" customWidth="1"/>
    <col min="775" max="775" width="7.375" style="103" customWidth="1"/>
    <col min="776" max="776" width="6.75" style="103" customWidth="1"/>
    <col min="777" max="777" width="8" style="103" customWidth="1"/>
    <col min="778" max="778" width="7.125" style="103" customWidth="1"/>
    <col min="779" max="779" width="6.25" style="103" customWidth="1"/>
    <col min="780" max="780" width="10.25" style="103" customWidth="1"/>
    <col min="781" max="781" width="9.75" style="103" customWidth="1"/>
    <col min="782" max="782" width="8.375" style="103" customWidth="1"/>
    <col min="783" max="783" width="8" style="103" customWidth="1"/>
    <col min="784" max="1024" width="9" style="103"/>
    <col min="1025" max="1025" width="11.875" style="103" customWidth="1"/>
    <col min="1026" max="1027" width="0" style="103" hidden="1" customWidth="1"/>
    <col min="1028" max="1028" width="7.125" style="103" customWidth="1"/>
    <col min="1029" max="1029" width="6.625" style="103" customWidth="1"/>
    <col min="1030" max="1030" width="8.125" style="103" customWidth="1"/>
    <col min="1031" max="1031" width="7.375" style="103" customWidth="1"/>
    <col min="1032" max="1032" width="6.75" style="103" customWidth="1"/>
    <col min="1033" max="1033" width="8" style="103" customWidth="1"/>
    <col min="1034" max="1034" width="7.125" style="103" customWidth="1"/>
    <col min="1035" max="1035" width="6.25" style="103" customWidth="1"/>
    <col min="1036" max="1036" width="10.25" style="103" customWidth="1"/>
    <col min="1037" max="1037" width="9.75" style="103" customWidth="1"/>
    <col min="1038" max="1038" width="8.375" style="103" customWidth="1"/>
    <col min="1039" max="1039" width="8" style="103" customWidth="1"/>
    <col min="1040" max="1280" width="9" style="103"/>
    <col min="1281" max="1281" width="11.875" style="103" customWidth="1"/>
    <col min="1282" max="1283" width="0" style="103" hidden="1" customWidth="1"/>
    <col min="1284" max="1284" width="7.125" style="103" customWidth="1"/>
    <col min="1285" max="1285" width="6.625" style="103" customWidth="1"/>
    <col min="1286" max="1286" width="8.125" style="103" customWidth="1"/>
    <col min="1287" max="1287" width="7.375" style="103" customWidth="1"/>
    <col min="1288" max="1288" width="6.75" style="103" customWidth="1"/>
    <col min="1289" max="1289" width="8" style="103" customWidth="1"/>
    <col min="1290" max="1290" width="7.125" style="103" customWidth="1"/>
    <col min="1291" max="1291" width="6.25" style="103" customWidth="1"/>
    <col min="1292" max="1292" width="10.25" style="103" customWidth="1"/>
    <col min="1293" max="1293" width="9.75" style="103" customWidth="1"/>
    <col min="1294" max="1294" width="8.375" style="103" customWidth="1"/>
    <col min="1295" max="1295" width="8" style="103" customWidth="1"/>
    <col min="1296" max="1536" width="9" style="103"/>
    <col min="1537" max="1537" width="11.875" style="103" customWidth="1"/>
    <col min="1538" max="1539" width="0" style="103" hidden="1" customWidth="1"/>
    <col min="1540" max="1540" width="7.125" style="103" customWidth="1"/>
    <col min="1541" max="1541" width="6.625" style="103" customWidth="1"/>
    <col min="1542" max="1542" width="8.125" style="103" customWidth="1"/>
    <col min="1543" max="1543" width="7.375" style="103" customWidth="1"/>
    <col min="1544" max="1544" width="6.75" style="103" customWidth="1"/>
    <col min="1545" max="1545" width="8" style="103" customWidth="1"/>
    <col min="1546" max="1546" width="7.125" style="103" customWidth="1"/>
    <col min="1547" max="1547" width="6.25" style="103" customWidth="1"/>
    <col min="1548" max="1548" width="10.25" style="103" customWidth="1"/>
    <col min="1549" max="1549" width="9.75" style="103" customWidth="1"/>
    <col min="1550" max="1550" width="8.375" style="103" customWidth="1"/>
    <col min="1551" max="1551" width="8" style="103" customWidth="1"/>
    <col min="1552" max="1792" width="9" style="103"/>
    <col min="1793" max="1793" width="11.875" style="103" customWidth="1"/>
    <col min="1794" max="1795" width="0" style="103" hidden="1" customWidth="1"/>
    <col min="1796" max="1796" width="7.125" style="103" customWidth="1"/>
    <col min="1797" max="1797" width="6.625" style="103" customWidth="1"/>
    <col min="1798" max="1798" width="8.125" style="103" customWidth="1"/>
    <col min="1799" max="1799" width="7.375" style="103" customWidth="1"/>
    <col min="1800" max="1800" width="6.75" style="103" customWidth="1"/>
    <col min="1801" max="1801" width="8" style="103" customWidth="1"/>
    <col min="1802" max="1802" width="7.125" style="103" customWidth="1"/>
    <col min="1803" max="1803" width="6.25" style="103" customWidth="1"/>
    <col min="1804" max="1804" width="10.25" style="103" customWidth="1"/>
    <col min="1805" max="1805" width="9.75" style="103" customWidth="1"/>
    <col min="1806" max="1806" width="8.375" style="103" customWidth="1"/>
    <col min="1807" max="1807" width="8" style="103" customWidth="1"/>
    <col min="1808" max="2048" width="9" style="103"/>
    <col min="2049" max="2049" width="11.875" style="103" customWidth="1"/>
    <col min="2050" max="2051" width="0" style="103" hidden="1" customWidth="1"/>
    <col min="2052" max="2052" width="7.125" style="103" customWidth="1"/>
    <col min="2053" max="2053" width="6.625" style="103" customWidth="1"/>
    <col min="2054" max="2054" width="8.125" style="103" customWidth="1"/>
    <col min="2055" max="2055" width="7.375" style="103" customWidth="1"/>
    <col min="2056" max="2056" width="6.75" style="103" customWidth="1"/>
    <col min="2057" max="2057" width="8" style="103" customWidth="1"/>
    <col min="2058" max="2058" width="7.125" style="103" customWidth="1"/>
    <col min="2059" max="2059" width="6.25" style="103" customWidth="1"/>
    <col min="2060" max="2060" width="10.25" style="103" customWidth="1"/>
    <col min="2061" max="2061" width="9.75" style="103" customWidth="1"/>
    <col min="2062" max="2062" width="8.375" style="103" customWidth="1"/>
    <col min="2063" max="2063" width="8" style="103" customWidth="1"/>
    <col min="2064" max="2304" width="9" style="103"/>
    <col min="2305" max="2305" width="11.875" style="103" customWidth="1"/>
    <col min="2306" max="2307" width="0" style="103" hidden="1" customWidth="1"/>
    <col min="2308" max="2308" width="7.125" style="103" customWidth="1"/>
    <col min="2309" max="2309" width="6.625" style="103" customWidth="1"/>
    <col min="2310" max="2310" width="8.125" style="103" customWidth="1"/>
    <col min="2311" max="2311" width="7.375" style="103" customWidth="1"/>
    <col min="2312" max="2312" width="6.75" style="103" customWidth="1"/>
    <col min="2313" max="2313" width="8" style="103" customWidth="1"/>
    <col min="2314" max="2314" width="7.125" style="103" customWidth="1"/>
    <col min="2315" max="2315" width="6.25" style="103" customWidth="1"/>
    <col min="2316" max="2316" width="10.25" style="103" customWidth="1"/>
    <col min="2317" max="2317" width="9.75" style="103" customWidth="1"/>
    <col min="2318" max="2318" width="8.375" style="103" customWidth="1"/>
    <col min="2319" max="2319" width="8" style="103" customWidth="1"/>
    <col min="2320" max="2560" width="9" style="103"/>
    <col min="2561" max="2561" width="11.875" style="103" customWidth="1"/>
    <col min="2562" max="2563" width="0" style="103" hidden="1" customWidth="1"/>
    <col min="2564" max="2564" width="7.125" style="103" customWidth="1"/>
    <col min="2565" max="2565" width="6.625" style="103" customWidth="1"/>
    <col min="2566" max="2566" width="8.125" style="103" customWidth="1"/>
    <col min="2567" max="2567" width="7.375" style="103" customWidth="1"/>
    <col min="2568" max="2568" width="6.75" style="103" customWidth="1"/>
    <col min="2569" max="2569" width="8" style="103" customWidth="1"/>
    <col min="2570" max="2570" width="7.125" style="103" customWidth="1"/>
    <col min="2571" max="2571" width="6.25" style="103" customWidth="1"/>
    <col min="2572" max="2572" width="10.25" style="103" customWidth="1"/>
    <col min="2573" max="2573" width="9.75" style="103" customWidth="1"/>
    <col min="2574" max="2574" width="8.375" style="103" customWidth="1"/>
    <col min="2575" max="2575" width="8" style="103" customWidth="1"/>
    <col min="2576" max="2816" width="9" style="103"/>
    <col min="2817" max="2817" width="11.875" style="103" customWidth="1"/>
    <col min="2818" max="2819" width="0" style="103" hidden="1" customWidth="1"/>
    <col min="2820" max="2820" width="7.125" style="103" customWidth="1"/>
    <col min="2821" max="2821" width="6.625" style="103" customWidth="1"/>
    <col min="2822" max="2822" width="8.125" style="103" customWidth="1"/>
    <col min="2823" max="2823" width="7.375" style="103" customWidth="1"/>
    <col min="2824" max="2824" width="6.75" style="103" customWidth="1"/>
    <col min="2825" max="2825" width="8" style="103" customWidth="1"/>
    <col min="2826" max="2826" width="7.125" style="103" customWidth="1"/>
    <col min="2827" max="2827" width="6.25" style="103" customWidth="1"/>
    <col min="2828" max="2828" width="10.25" style="103" customWidth="1"/>
    <col min="2829" max="2829" width="9.75" style="103" customWidth="1"/>
    <col min="2830" max="2830" width="8.375" style="103" customWidth="1"/>
    <col min="2831" max="2831" width="8" style="103" customWidth="1"/>
    <col min="2832" max="3072" width="9" style="103"/>
    <col min="3073" max="3073" width="11.875" style="103" customWidth="1"/>
    <col min="3074" max="3075" width="0" style="103" hidden="1" customWidth="1"/>
    <col min="3076" max="3076" width="7.125" style="103" customWidth="1"/>
    <col min="3077" max="3077" width="6.625" style="103" customWidth="1"/>
    <col min="3078" max="3078" width="8.125" style="103" customWidth="1"/>
    <col min="3079" max="3079" width="7.375" style="103" customWidth="1"/>
    <col min="3080" max="3080" width="6.75" style="103" customWidth="1"/>
    <col min="3081" max="3081" width="8" style="103" customWidth="1"/>
    <col min="3082" max="3082" width="7.125" style="103" customWidth="1"/>
    <col min="3083" max="3083" width="6.25" style="103" customWidth="1"/>
    <col min="3084" max="3084" width="10.25" style="103" customWidth="1"/>
    <col min="3085" max="3085" width="9.75" style="103" customWidth="1"/>
    <col min="3086" max="3086" width="8.375" style="103" customWidth="1"/>
    <col min="3087" max="3087" width="8" style="103" customWidth="1"/>
    <col min="3088" max="3328" width="9" style="103"/>
    <col min="3329" max="3329" width="11.875" style="103" customWidth="1"/>
    <col min="3330" max="3331" width="0" style="103" hidden="1" customWidth="1"/>
    <col min="3332" max="3332" width="7.125" style="103" customWidth="1"/>
    <col min="3333" max="3333" width="6.625" style="103" customWidth="1"/>
    <col min="3334" max="3334" width="8.125" style="103" customWidth="1"/>
    <col min="3335" max="3335" width="7.375" style="103" customWidth="1"/>
    <col min="3336" max="3336" width="6.75" style="103" customWidth="1"/>
    <col min="3337" max="3337" width="8" style="103" customWidth="1"/>
    <col min="3338" max="3338" width="7.125" style="103" customWidth="1"/>
    <col min="3339" max="3339" width="6.25" style="103" customWidth="1"/>
    <col min="3340" max="3340" width="10.25" style="103" customWidth="1"/>
    <col min="3341" max="3341" width="9.75" style="103" customWidth="1"/>
    <col min="3342" max="3342" width="8.375" style="103" customWidth="1"/>
    <col min="3343" max="3343" width="8" style="103" customWidth="1"/>
    <col min="3344" max="3584" width="9" style="103"/>
    <col min="3585" max="3585" width="11.875" style="103" customWidth="1"/>
    <col min="3586" max="3587" width="0" style="103" hidden="1" customWidth="1"/>
    <col min="3588" max="3588" width="7.125" style="103" customWidth="1"/>
    <col min="3589" max="3589" width="6.625" style="103" customWidth="1"/>
    <col min="3590" max="3590" width="8.125" style="103" customWidth="1"/>
    <col min="3591" max="3591" width="7.375" style="103" customWidth="1"/>
    <col min="3592" max="3592" width="6.75" style="103" customWidth="1"/>
    <col min="3593" max="3593" width="8" style="103" customWidth="1"/>
    <col min="3594" max="3594" width="7.125" style="103" customWidth="1"/>
    <col min="3595" max="3595" width="6.25" style="103" customWidth="1"/>
    <col min="3596" max="3596" width="10.25" style="103" customWidth="1"/>
    <col min="3597" max="3597" width="9.75" style="103" customWidth="1"/>
    <col min="3598" max="3598" width="8.375" style="103" customWidth="1"/>
    <col min="3599" max="3599" width="8" style="103" customWidth="1"/>
    <col min="3600" max="3840" width="9" style="103"/>
    <col min="3841" max="3841" width="11.875" style="103" customWidth="1"/>
    <col min="3842" max="3843" width="0" style="103" hidden="1" customWidth="1"/>
    <col min="3844" max="3844" width="7.125" style="103" customWidth="1"/>
    <col min="3845" max="3845" width="6.625" style="103" customWidth="1"/>
    <col min="3846" max="3846" width="8.125" style="103" customWidth="1"/>
    <col min="3847" max="3847" width="7.375" style="103" customWidth="1"/>
    <col min="3848" max="3848" width="6.75" style="103" customWidth="1"/>
    <col min="3849" max="3849" width="8" style="103" customWidth="1"/>
    <col min="3850" max="3850" width="7.125" style="103" customWidth="1"/>
    <col min="3851" max="3851" width="6.25" style="103" customWidth="1"/>
    <col min="3852" max="3852" width="10.25" style="103" customWidth="1"/>
    <col min="3853" max="3853" width="9.75" style="103" customWidth="1"/>
    <col min="3854" max="3854" width="8.375" style="103" customWidth="1"/>
    <col min="3855" max="3855" width="8" style="103" customWidth="1"/>
    <col min="3856" max="4096" width="9" style="103"/>
    <col min="4097" max="4097" width="11.875" style="103" customWidth="1"/>
    <col min="4098" max="4099" width="0" style="103" hidden="1" customWidth="1"/>
    <col min="4100" max="4100" width="7.125" style="103" customWidth="1"/>
    <col min="4101" max="4101" width="6.625" style="103" customWidth="1"/>
    <col min="4102" max="4102" width="8.125" style="103" customWidth="1"/>
    <col min="4103" max="4103" width="7.375" style="103" customWidth="1"/>
    <col min="4104" max="4104" width="6.75" style="103" customWidth="1"/>
    <col min="4105" max="4105" width="8" style="103" customWidth="1"/>
    <col min="4106" max="4106" width="7.125" style="103" customWidth="1"/>
    <col min="4107" max="4107" width="6.25" style="103" customWidth="1"/>
    <col min="4108" max="4108" width="10.25" style="103" customWidth="1"/>
    <col min="4109" max="4109" width="9.75" style="103" customWidth="1"/>
    <col min="4110" max="4110" width="8.375" style="103" customWidth="1"/>
    <col min="4111" max="4111" width="8" style="103" customWidth="1"/>
    <col min="4112" max="4352" width="9" style="103"/>
    <col min="4353" max="4353" width="11.875" style="103" customWidth="1"/>
    <col min="4354" max="4355" width="0" style="103" hidden="1" customWidth="1"/>
    <col min="4356" max="4356" width="7.125" style="103" customWidth="1"/>
    <col min="4357" max="4357" width="6.625" style="103" customWidth="1"/>
    <col min="4358" max="4358" width="8.125" style="103" customWidth="1"/>
    <col min="4359" max="4359" width="7.375" style="103" customWidth="1"/>
    <col min="4360" max="4360" width="6.75" style="103" customWidth="1"/>
    <col min="4361" max="4361" width="8" style="103" customWidth="1"/>
    <col min="4362" max="4362" width="7.125" style="103" customWidth="1"/>
    <col min="4363" max="4363" width="6.25" style="103" customWidth="1"/>
    <col min="4364" max="4364" width="10.25" style="103" customWidth="1"/>
    <col min="4365" max="4365" width="9.75" style="103" customWidth="1"/>
    <col min="4366" max="4366" width="8.375" style="103" customWidth="1"/>
    <col min="4367" max="4367" width="8" style="103" customWidth="1"/>
    <col min="4368" max="4608" width="9" style="103"/>
    <col min="4609" max="4609" width="11.875" style="103" customWidth="1"/>
    <col min="4610" max="4611" width="0" style="103" hidden="1" customWidth="1"/>
    <col min="4612" max="4612" width="7.125" style="103" customWidth="1"/>
    <col min="4613" max="4613" width="6.625" style="103" customWidth="1"/>
    <col min="4614" max="4614" width="8.125" style="103" customWidth="1"/>
    <col min="4615" max="4615" width="7.375" style="103" customWidth="1"/>
    <col min="4616" max="4616" width="6.75" style="103" customWidth="1"/>
    <col min="4617" max="4617" width="8" style="103" customWidth="1"/>
    <col min="4618" max="4618" width="7.125" style="103" customWidth="1"/>
    <col min="4619" max="4619" width="6.25" style="103" customWidth="1"/>
    <col min="4620" max="4620" width="10.25" style="103" customWidth="1"/>
    <col min="4621" max="4621" width="9.75" style="103" customWidth="1"/>
    <col min="4622" max="4622" width="8.375" style="103" customWidth="1"/>
    <col min="4623" max="4623" width="8" style="103" customWidth="1"/>
    <col min="4624" max="4864" width="9" style="103"/>
    <col min="4865" max="4865" width="11.875" style="103" customWidth="1"/>
    <col min="4866" max="4867" width="0" style="103" hidden="1" customWidth="1"/>
    <col min="4868" max="4868" width="7.125" style="103" customWidth="1"/>
    <col min="4869" max="4869" width="6.625" style="103" customWidth="1"/>
    <col min="4870" max="4870" width="8.125" style="103" customWidth="1"/>
    <col min="4871" max="4871" width="7.375" style="103" customWidth="1"/>
    <col min="4872" max="4872" width="6.75" style="103" customWidth="1"/>
    <col min="4873" max="4873" width="8" style="103" customWidth="1"/>
    <col min="4874" max="4874" width="7.125" style="103" customWidth="1"/>
    <col min="4875" max="4875" width="6.25" style="103" customWidth="1"/>
    <col min="4876" max="4876" width="10.25" style="103" customWidth="1"/>
    <col min="4877" max="4877" width="9.75" style="103" customWidth="1"/>
    <col min="4878" max="4878" width="8.375" style="103" customWidth="1"/>
    <col min="4879" max="4879" width="8" style="103" customWidth="1"/>
    <col min="4880" max="5120" width="9" style="103"/>
    <col min="5121" max="5121" width="11.875" style="103" customWidth="1"/>
    <col min="5122" max="5123" width="0" style="103" hidden="1" customWidth="1"/>
    <col min="5124" max="5124" width="7.125" style="103" customWidth="1"/>
    <col min="5125" max="5125" width="6.625" style="103" customWidth="1"/>
    <col min="5126" max="5126" width="8.125" style="103" customWidth="1"/>
    <col min="5127" max="5127" width="7.375" style="103" customWidth="1"/>
    <col min="5128" max="5128" width="6.75" style="103" customWidth="1"/>
    <col min="5129" max="5129" width="8" style="103" customWidth="1"/>
    <col min="5130" max="5130" width="7.125" style="103" customWidth="1"/>
    <col min="5131" max="5131" width="6.25" style="103" customWidth="1"/>
    <col min="5132" max="5132" width="10.25" style="103" customWidth="1"/>
    <col min="5133" max="5133" width="9.75" style="103" customWidth="1"/>
    <col min="5134" max="5134" width="8.375" style="103" customWidth="1"/>
    <col min="5135" max="5135" width="8" style="103" customWidth="1"/>
    <col min="5136" max="5376" width="9" style="103"/>
    <col min="5377" max="5377" width="11.875" style="103" customWidth="1"/>
    <col min="5378" max="5379" width="0" style="103" hidden="1" customWidth="1"/>
    <col min="5380" max="5380" width="7.125" style="103" customWidth="1"/>
    <col min="5381" max="5381" width="6.625" style="103" customWidth="1"/>
    <col min="5382" max="5382" width="8.125" style="103" customWidth="1"/>
    <col min="5383" max="5383" width="7.375" style="103" customWidth="1"/>
    <col min="5384" max="5384" width="6.75" style="103" customWidth="1"/>
    <col min="5385" max="5385" width="8" style="103" customWidth="1"/>
    <col min="5386" max="5386" width="7.125" style="103" customWidth="1"/>
    <col min="5387" max="5387" width="6.25" style="103" customWidth="1"/>
    <col min="5388" max="5388" width="10.25" style="103" customWidth="1"/>
    <col min="5389" max="5389" width="9.75" style="103" customWidth="1"/>
    <col min="5390" max="5390" width="8.375" style="103" customWidth="1"/>
    <col min="5391" max="5391" width="8" style="103" customWidth="1"/>
    <col min="5392" max="5632" width="9" style="103"/>
    <col min="5633" max="5633" width="11.875" style="103" customWidth="1"/>
    <col min="5634" max="5635" width="0" style="103" hidden="1" customWidth="1"/>
    <col min="5636" max="5636" width="7.125" style="103" customWidth="1"/>
    <col min="5637" max="5637" width="6.625" style="103" customWidth="1"/>
    <col min="5638" max="5638" width="8.125" style="103" customWidth="1"/>
    <col min="5639" max="5639" width="7.375" style="103" customWidth="1"/>
    <col min="5640" max="5640" width="6.75" style="103" customWidth="1"/>
    <col min="5641" max="5641" width="8" style="103" customWidth="1"/>
    <col min="5642" max="5642" width="7.125" style="103" customWidth="1"/>
    <col min="5643" max="5643" width="6.25" style="103" customWidth="1"/>
    <col min="5644" max="5644" width="10.25" style="103" customWidth="1"/>
    <col min="5645" max="5645" width="9.75" style="103" customWidth="1"/>
    <col min="5646" max="5646" width="8.375" style="103" customWidth="1"/>
    <col min="5647" max="5647" width="8" style="103" customWidth="1"/>
    <col min="5648" max="5888" width="9" style="103"/>
    <col min="5889" max="5889" width="11.875" style="103" customWidth="1"/>
    <col min="5890" max="5891" width="0" style="103" hidden="1" customWidth="1"/>
    <col min="5892" max="5892" width="7.125" style="103" customWidth="1"/>
    <col min="5893" max="5893" width="6.625" style="103" customWidth="1"/>
    <col min="5894" max="5894" width="8.125" style="103" customWidth="1"/>
    <col min="5895" max="5895" width="7.375" style="103" customWidth="1"/>
    <col min="5896" max="5896" width="6.75" style="103" customWidth="1"/>
    <col min="5897" max="5897" width="8" style="103" customWidth="1"/>
    <col min="5898" max="5898" width="7.125" style="103" customWidth="1"/>
    <col min="5899" max="5899" width="6.25" style="103" customWidth="1"/>
    <col min="5900" max="5900" width="10.25" style="103" customWidth="1"/>
    <col min="5901" max="5901" width="9.75" style="103" customWidth="1"/>
    <col min="5902" max="5902" width="8.375" style="103" customWidth="1"/>
    <col min="5903" max="5903" width="8" style="103" customWidth="1"/>
    <col min="5904" max="6144" width="9" style="103"/>
    <col min="6145" max="6145" width="11.875" style="103" customWidth="1"/>
    <col min="6146" max="6147" width="0" style="103" hidden="1" customWidth="1"/>
    <col min="6148" max="6148" width="7.125" style="103" customWidth="1"/>
    <col min="6149" max="6149" width="6.625" style="103" customWidth="1"/>
    <col min="6150" max="6150" width="8.125" style="103" customWidth="1"/>
    <col min="6151" max="6151" width="7.375" style="103" customWidth="1"/>
    <col min="6152" max="6152" width="6.75" style="103" customWidth="1"/>
    <col min="6153" max="6153" width="8" style="103" customWidth="1"/>
    <col min="6154" max="6154" width="7.125" style="103" customWidth="1"/>
    <col min="6155" max="6155" width="6.25" style="103" customWidth="1"/>
    <col min="6156" max="6156" width="10.25" style="103" customWidth="1"/>
    <col min="6157" max="6157" width="9.75" style="103" customWidth="1"/>
    <col min="6158" max="6158" width="8.375" style="103" customWidth="1"/>
    <col min="6159" max="6159" width="8" style="103" customWidth="1"/>
    <col min="6160" max="6400" width="9" style="103"/>
    <col min="6401" max="6401" width="11.875" style="103" customWidth="1"/>
    <col min="6402" max="6403" width="0" style="103" hidden="1" customWidth="1"/>
    <col min="6404" max="6404" width="7.125" style="103" customWidth="1"/>
    <col min="6405" max="6405" width="6.625" style="103" customWidth="1"/>
    <col min="6406" max="6406" width="8.125" style="103" customWidth="1"/>
    <col min="6407" max="6407" width="7.375" style="103" customWidth="1"/>
    <col min="6408" max="6408" width="6.75" style="103" customWidth="1"/>
    <col min="6409" max="6409" width="8" style="103" customWidth="1"/>
    <col min="6410" max="6410" width="7.125" style="103" customWidth="1"/>
    <col min="6411" max="6411" width="6.25" style="103" customWidth="1"/>
    <col min="6412" max="6412" width="10.25" style="103" customWidth="1"/>
    <col min="6413" max="6413" width="9.75" style="103" customWidth="1"/>
    <col min="6414" max="6414" width="8.375" style="103" customWidth="1"/>
    <col min="6415" max="6415" width="8" style="103" customWidth="1"/>
    <col min="6416" max="6656" width="9" style="103"/>
    <col min="6657" max="6657" width="11.875" style="103" customWidth="1"/>
    <col min="6658" max="6659" width="0" style="103" hidden="1" customWidth="1"/>
    <col min="6660" max="6660" width="7.125" style="103" customWidth="1"/>
    <col min="6661" max="6661" width="6.625" style="103" customWidth="1"/>
    <col min="6662" max="6662" width="8.125" style="103" customWidth="1"/>
    <col min="6663" max="6663" width="7.375" style="103" customWidth="1"/>
    <col min="6664" max="6664" width="6.75" style="103" customWidth="1"/>
    <col min="6665" max="6665" width="8" style="103" customWidth="1"/>
    <col min="6666" max="6666" width="7.125" style="103" customWidth="1"/>
    <col min="6667" max="6667" width="6.25" style="103" customWidth="1"/>
    <col min="6668" max="6668" width="10.25" style="103" customWidth="1"/>
    <col min="6669" max="6669" width="9.75" style="103" customWidth="1"/>
    <col min="6670" max="6670" width="8.375" style="103" customWidth="1"/>
    <col min="6671" max="6671" width="8" style="103" customWidth="1"/>
    <col min="6672" max="6912" width="9" style="103"/>
    <col min="6913" max="6913" width="11.875" style="103" customWidth="1"/>
    <col min="6914" max="6915" width="0" style="103" hidden="1" customWidth="1"/>
    <col min="6916" max="6916" width="7.125" style="103" customWidth="1"/>
    <col min="6917" max="6917" width="6.625" style="103" customWidth="1"/>
    <col min="6918" max="6918" width="8.125" style="103" customWidth="1"/>
    <col min="6919" max="6919" width="7.375" style="103" customWidth="1"/>
    <col min="6920" max="6920" width="6.75" style="103" customWidth="1"/>
    <col min="6921" max="6921" width="8" style="103" customWidth="1"/>
    <col min="6922" max="6922" width="7.125" style="103" customWidth="1"/>
    <col min="6923" max="6923" width="6.25" style="103" customWidth="1"/>
    <col min="6924" max="6924" width="10.25" style="103" customWidth="1"/>
    <col min="6925" max="6925" width="9.75" style="103" customWidth="1"/>
    <col min="6926" max="6926" width="8.375" style="103" customWidth="1"/>
    <col min="6927" max="6927" width="8" style="103" customWidth="1"/>
    <col min="6928" max="7168" width="9" style="103"/>
    <col min="7169" max="7169" width="11.875" style="103" customWidth="1"/>
    <col min="7170" max="7171" width="0" style="103" hidden="1" customWidth="1"/>
    <col min="7172" max="7172" width="7.125" style="103" customWidth="1"/>
    <col min="7173" max="7173" width="6.625" style="103" customWidth="1"/>
    <col min="7174" max="7174" width="8.125" style="103" customWidth="1"/>
    <col min="7175" max="7175" width="7.375" style="103" customWidth="1"/>
    <col min="7176" max="7176" width="6.75" style="103" customWidth="1"/>
    <col min="7177" max="7177" width="8" style="103" customWidth="1"/>
    <col min="7178" max="7178" width="7.125" style="103" customWidth="1"/>
    <col min="7179" max="7179" width="6.25" style="103" customWidth="1"/>
    <col min="7180" max="7180" width="10.25" style="103" customWidth="1"/>
    <col min="7181" max="7181" width="9.75" style="103" customWidth="1"/>
    <col min="7182" max="7182" width="8.375" style="103" customWidth="1"/>
    <col min="7183" max="7183" width="8" style="103" customWidth="1"/>
    <col min="7184" max="7424" width="9" style="103"/>
    <col min="7425" max="7425" width="11.875" style="103" customWidth="1"/>
    <col min="7426" max="7427" width="0" style="103" hidden="1" customWidth="1"/>
    <col min="7428" max="7428" width="7.125" style="103" customWidth="1"/>
    <col min="7429" max="7429" width="6.625" style="103" customWidth="1"/>
    <col min="7430" max="7430" width="8.125" style="103" customWidth="1"/>
    <col min="7431" max="7431" width="7.375" style="103" customWidth="1"/>
    <col min="7432" max="7432" width="6.75" style="103" customWidth="1"/>
    <col min="7433" max="7433" width="8" style="103" customWidth="1"/>
    <col min="7434" max="7434" width="7.125" style="103" customWidth="1"/>
    <col min="7435" max="7435" width="6.25" style="103" customWidth="1"/>
    <col min="7436" max="7436" width="10.25" style="103" customWidth="1"/>
    <col min="7437" max="7437" width="9.75" style="103" customWidth="1"/>
    <col min="7438" max="7438" width="8.375" style="103" customWidth="1"/>
    <col min="7439" max="7439" width="8" style="103" customWidth="1"/>
    <col min="7440" max="7680" width="9" style="103"/>
    <col min="7681" max="7681" width="11.875" style="103" customWidth="1"/>
    <col min="7682" max="7683" width="0" style="103" hidden="1" customWidth="1"/>
    <col min="7684" max="7684" width="7.125" style="103" customWidth="1"/>
    <col min="7685" max="7685" width="6.625" style="103" customWidth="1"/>
    <col min="7686" max="7686" width="8.125" style="103" customWidth="1"/>
    <col min="7687" max="7687" width="7.375" style="103" customWidth="1"/>
    <col min="7688" max="7688" width="6.75" style="103" customWidth="1"/>
    <col min="7689" max="7689" width="8" style="103" customWidth="1"/>
    <col min="7690" max="7690" width="7.125" style="103" customWidth="1"/>
    <col min="7691" max="7691" width="6.25" style="103" customWidth="1"/>
    <col min="7692" max="7692" width="10.25" style="103" customWidth="1"/>
    <col min="7693" max="7693" width="9.75" style="103" customWidth="1"/>
    <col min="7694" max="7694" width="8.375" style="103" customWidth="1"/>
    <col min="7695" max="7695" width="8" style="103" customWidth="1"/>
    <col min="7696" max="7936" width="9" style="103"/>
    <col min="7937" max="7937" width="11.875" style="103" customWidth="1"/>
    <col min="7938" max="7939" width="0" style="103" hidden="1" customWidth="1"/>
    <col min="7940" max="7940" width="7.125" style="103" customWidth="1"/>
    <col min="7941" max="7941" width="6.625" style="103" customWidth="1"/>
    <col min="7942" max="7942" width="8.125" style="103" customWidth="1"/>
    <col min="7943" max="7943" width="7.375" style="103" customWidth="1"/>
    <col min="7944" max="7944" width="6.75" style="103" customWidth="1"/>
    <col min="7945" max="7945" width="8" style="103" customWidth="1"/>
    <col min="7946" max="7946" width="7.125" style="103" customWidth="1"/>
    <col min="7947" max="7947" width="6.25" style="103" customWidth="1"/>
    <col min="7948" max="7948" width="10.25" style="103" customWidth="1"/>
    <col min="7949" max="7949" width="9.75" style="103" customWidth="1"/>
    <col min="7950" max="7950" width="8.375" style="103" customWidth="1"/>
    <col min="7951" max="7951" width="8" style="103" customWidth="1"/>
    <col min="7952" max="8192" width="9" style="103"/>
    <col min="8193" max="8193" width="11.875" style="103" customWidth="1"/>
    <col min="8194" max="8195" width="0" style="103" hidden="1" customWidth="1"/>
    <col min="8196" max="8196" width="7.125" style="103" customWidth="1"/>
    <col min="8197" max="8197" width="6.625" style="103" customWidth="1"/>
    <col min="8198" max="8198" width="8.125" style="103" customWidth="1"/>
    <col min="8199" max="8199" width="7.375" style="103" customWidth="1"/>
    <col min="8200" max="8200" width="6.75" style="103" customWidth="1"/>
    <col min="8201" max="8201" width="8" style="103" customWidth="1"/>
    <col min="8202" max="8202" width="7.125" style="103" customWidth="1"/>
    <col min="8203" max="8203" width="6.25" style="103" customWidth="1"/>
    <col min="8204" max="8204" width="10.25" style="103" customWidth="1"/>
    <col min="8205" max="8205" width="9.75" style="103" customWidth="1"/>
    <col min="8206" max="8206" width="8.375" style="103" customWidth="1"/>
    <col min="8207" max="8207" width="8" style="103" customWidth="1"/>
    <col min="8208" max="8448" width="9" style="103"/>
    <col min="8449" max="8449" width="11.875" style="103" customWidth="1"/>
    <col min="8450" max="8451" width="0" style="103" hidden="1" customWidth="1"/>
    <col min="8452" max="8452" width="7.125" style="103" customWidth="1"/>
    <col min="8453" max="8453" width="6.625" style="103" customWidth="1"/>
    <col min="8454" max="8454" width="8.125" style="103" customWidth="1"/>
    <col min="8455" max="8455" width="7.375" style="103" customWidth="1"/>
    <col min="8456" max="8456" width="6.75" style="103" customWidth="1"/>
    <col min="8457" max="8457" width="8" style="103" customWidth="1"/>
    <col min="8458" max="8458" width="7.125" style="103" customWidth="1"/>
    <col min="8459" max="8459" width="6.25" style="103" customWidth="1"/>
    <col min="8460" max="8460" width="10.25" style="103" customWidth="1"/>
    <col min="8461" max="8461" width="9.75" style="103" customWidth="1"/>
    <col min="8462" max="8462" width="8.375" style="103" customWidth="1"/>
    <col min="8463" max="8463" width="8" style="103" customWidth="1"/>
    <col min="8464" max="8704" width="9" style="103"/>
    <col min="8705" max="8705" width="11.875" style="103" customWidth="1"/>
    <col min="8706" max="8707" width="0" style="103" hidden="1" customWidth="1"/>
    <col min="8708" max="8708" width="7.125" style="103" customWidth="1"/>
    <col min="8709" max="8709" width="6.625" style="103" customWidth="1"/>
    <col min="8710" max="8710" width="8.125" style="103" customWidth="1"/>
    <col min="8711" max="8711" width="7.375" style="103" customWidth="1"/>
    <col min="8712" max="8712" width="6.75" style="103" customWidth="1"/>
    <col min="8713" max="8713" width="8" style="103" customWidth="1"/>
    <col min="8714" max="8714" width="7.125" style="103" customWidth="1"/>
    <col min="8715" max="8715" width="6.25" style="103" customWidth="1"/>
    <col min="8716" max="8716" width="10.25" style="103" customWidth="1"/>
    <col min="8717" max="8717" width="9.75" style="103" customWidth="1"/>
    <col min="8718" max="8718" width="8.375" style="103" customWidth="1"/>
    <col min="8719" max="8719" width="8" style="103" customWidth="1"/>
    <col min="8720" max="8960" width="9" style="103"/>
    <col min="8961" max="8961" width="11.875" style="103" customWidth="1"/>
    <col min="8962" max="8963" width="0" style="103" hidden="1" customWidth="1"/>
    <col min="8964" max="8964" width="7.125" style="103" customWidth="1"/>
    <col min="8965" max="8965" width="6.625" style="103" customWidth="1"/>
    <col min="8966" max="8966" width="8.125" style="103" customWidth="1"/>
    <col min="8967" max="8967" width="7.375" style="103" customWidth="1"/>
    <col min="8968" max="8968" width="6.75" style="103" customWidth="1"/>
    <col min="8969" max="8969" width="8" style="103" customWidth="1"/>
    <col min="8970" max="8970" width="7.125" style="103" customWidth="1"/>
    <col min="8971" max="8971" width="6.25" style="103" customWidth="1"/>
    <col min="8972" max="8972" width="10.25" style="103" customWidth="1"/>
    <col min="8973" max="8973" width="9.75" style="103" customWidth="1"/>
    <col min="8974" max="8974" width="8.375" style="103" customWidth="1"/>
    <col min="8975" max="8975" width="8" style="103" customWidth="1"/>
    <col min="8976" max="9216" width="9" style="103"/>
    <col min="9217" max="9217" width="11.875" style="103" customWidth="1"/>
    <col min="9218" max="9219" width="0" style="103" hidden="1" customWidth="1"/>
    <col min="9220" max="9220" width="7.125" style="103" customWidth="1"/>
    <col min="9221" max="9221" width="6.625" style="103" customWidth="1"/>
    <col min="9222" max="9222" width="8.125" style="103" customWidth="1"/>
    <col min="9223" max="9223" width="7.375" style="103" customWidth="1"/>
    <col min="9224" max="9224" width="6.75" style="103" customWidth="1"/>
    <col min="9225" max="9225" width="8" style="103" customWidth="1"/>
    <col min="9226" max="9226" width="7.125" style="103" customWidth="1"/>
    <col min="9227" max="9227" width="6.25" style="103" customWidth="1"/>
    <col min="9228" max="9228" width="10.25" style="103" customWidth="1"/>
    <col min="9229" max="9229" width="9.75" style="103" customWidth="1"/>
    <col min="9230" max="9230" width="8.375" style="103" customWidth="1"/>
    <col min="9231" max="9231" width="8" style="103" customWidth="1"/>
    <col min="9232" max="9472" width="9" style="103"/>
    <col min="9473" max="9473" width="11.875" style="103" customWidth="1"/>
    <col min="9474" max="9475" width="0" style="103" hidden="1" customWidth="1"/>
    <col min="9476" max="9476" width="7.125" style="103" customWidth="1"/>
    <col min="9477" max="9477" width="6.625" style="103" customWidth="1"/>
    <col min="9478" max="9478" width="8.125" style="103" customWidth="1"/>
    <col min="9479" max="9479" width="7.375" style="103" customWidth="1"/>
    <col min="9480" max="9480" width="6.75" style="103" customWidth="1"/>
    <col min="9481" max="9481" width="8" style="103" customWidth="1"/>
    <col min="9482" max="9482" width="7.125" style="103" customWidth="1"/>
    <col min="9483" max="9483" width="6.25" style="103" customWidth="1"/>
    <col min="9484" max="9484" width="10.25" style="103" customWidth="1"/>
    <col min="9485" max="9485" width="9.75" style="103" customWidth="1"/>
    <col min="9486" max="9486" width="8.375" style="103" customWidth="1"/>
    <col min="9487" max="9487" width="8" style="103" customWidth="1"/>
    <col min="9488" max="9728" width="9" style="103"/>
    <col min="9729" max="9729" width="11.875" style="103" customWidth="1"/>
    <col min="9730" max="9731" width="0" style="103" hidden="1" customWidth="1"/>
    <col min="9732" max="9732" width="7.125" style="103" customWidth="1"/>
    <col min="9733" max="9733" width="6.625" style="103" customWidth="1"/>
    <col min="9734" max="9734" width="8.125" style="103" customWidth="1"/>
    <col min="9735" max="9735" width="7.375" style="103" customWidth="1"/>
    <col min="9736" max="9736" width="6.75" style="103" customWidth="1"/>
    <col min="9737" max="9737" width="8" style="103" customWidth="1"/>
    <col min="9738" max="9738" width="7.125" style="103" customWidth="1"/>
    <col min="9739" max="9739" width="6.25" style="103" customWidth="1"/>
    <col min="9740" max="9740" width="10.25" style="103" customWidth="1"/>
    <col min="9741" max="9741" width="9.75" style="103" customWidth="1"/>
    <col min="9742" max="9742" width="8.375" style="103" customWidth="1"/>
    <col min="9743" max="9743" width="8" style="103" customWidth="1"/>
    <col min="9744" max="9984" width="9" style="103"/>
    <col min="9985" max="9985" width="11.875" style="103" customWidth="1"/>
    <col min="9986" max="9987" width="0" style="103" hidden="1" customWidth="1"/>
    <col min="9988" max="9988" width="7.125" style="103" customWidth="1"/>
    <col min="9989" max="9989" width="6.625" style="103" customWidth="1"/>
    <col min="9990" max="9990" width="8.125" style="103" customWidth="1"/>
    <col min="9991" max="9991" width="7.375" style="103" customWidth="1"/>
    <col min="9992" max="9992" width="6.75" style="103" customWidth="1"/>
    <col min="9993" max="9993" width="8" style="103" customWidth="1"/>
    <col min="9994" max="9994" width="7.125" style="103" customWidth="1"/>
    <col min="9995" max="9995" width="6.25" style="103" customWidth="1"/>
    <col min="9996" max="9996" width="10.25" style="103" customWidth="1"/>
    <col min="9997" max="9997" width="9.75" style="103" customWidth="1"/>
    <col min="9998" max="9998" width="8.375" style="103" customWidth="1"/>
    <col min="9999" max="9999" width="8" style="103" customWidth="1"/>
    <col min="10000" max="10240" width="9" style="103"/>
    <col min="10241" max="10241" width="11.875" style="103" customWidth="1"/>
    <col min="10242" max="10243" width="0" style="103" hidden="1" customWidth="1"/>
    <col min="10244" max="10244" width="7.125" style="103" customWidth="1"/>
    <col min="10245" max="10245" width="6.625" style="103" customWidth="1"/>
    <col min="10246" max="10246" width="8.125" style="103" customWidth="1"/>
    <col min="10247" max="10247" width="7.375" style="103" customWidth="1"/>
    <col min="10248" max="10248" width="6.75" style="103" customWidth="1"/>
    <col min="10249" max="10249" width="8" style="103" customWidth="1"/>
    <col min="10250" max="10250" width="7.125" style="103" customWidth="1"/>
    <col min="10251" max="10251" width="6.25" style="103" customWidth="1"/>
    <col min="10252" max="10252" width="10.25" style="103" customWidth="1"/>
    <col min="10253" max="10253" width="9.75" style="103" customWidth="1"/>
    <col min="10254" max="10254" width="8.375" style="103" customWidth="1"/>
    <col min="10255" max="10255" width="8" style="103" customWidth="1"/>
    <col min="10256" max="10496" width="9" style="103"/>
    <col min="10497" max="10497" width="11.875" style="103" customWidth="1"/>
    <col min="10498" max="10499" width="0" style="103" hidden="1" customWidth="1"/>
    <col min="10500" max="10500" width="7.125" style="103" customWidth="1"/>
    <col min="10501" max="10501" width="6.625" style="103" customWidth="1"/>
    <col min="10502" max="10502" width="8.125" style="103" customWidth="1"/>
    <col min="10503" max="10503" width="7.375" style="103" customWidth="1"/>
    <col min="10504" max="10504" width="6.75" style="103" customWidth="1"/>
    <col min="10505" max="10505" width="8" style="103" customWidth="1"/>
    <col min="10506" max="10506" width="7.125" style="103" customWidth="1"/>
    <col min="10507" max="10507" width="6.25" style="103" customWidth="1"/>
    <col min="10508" max="10508" width="10.25" style="103" customWidth="1"/>
    <col min="10509" max="10509" width="9.75" style="103" customWidth="1"/>
    <col min="10510" max="10510" width="8.375" style="103" customWidth="1"/>
    <col min="10511" max="10511" width="8" style="103" customWidth="1"/>
    <col min="10512" max="10752" width="9" style="103"/>
    <col min="10753" max="10753" width="11.875" style="103" customWidth="1"/>
    <col min="10754" max="10755" width="0" style="103" hidden="1" customWidth="1"/>
    <col min="10756" max="10756" width="7.125" style="103" customWidth="1"/>
    <col min="10757" max="10757" width="6.625" style="103" customWidth="1"/>
    <col min="10758" max="10758" width="8.125" style="103" customWidth="1"/>
    <col min="10759" max="10759" width="7.375" style="103" customWidth="1"/>
    <col min="10760" max="10760" width="6.75" style="103" customWidth="1"/>
    <col min="10761" max="10761" width="8" style="103" customWidth="1"/>
    <col min="10762" max="10762" width="7.125" style="103" customWidth="1"/>
    <col min="10763" max="10763" width="6.25" style="103" customWidth="1"/>
    <col min="10764" max="10764" width="10.25" style="103" customWidth="1"/>
    <col min="10765" max="10765" width="9.75" style="103" customWidth="1"/>
    <col min="10766" max="10766" width="8.375" style="103" customWidth="1"/>
    <col min="10767" max="10767" width="8" style="103" customWidth="1"/>
    <col min="10768" max="11008" width="9" style="103"/>
    <col min="11009" max="11009" width="11.875" style="103" customWidth="1"/>
    <col min="11010" max="11011" width="0" style="103" hidden="1" customWidth="1"/>
    <col min="11012" max="11012" width="7.125" style="103" customWidth="1"/>
    <col min="11013" max="11013" width="6.625" style="103" customWidth="1"/>
    <col min="11014" max="11014" width="8.125" style="103" customWidth="1"/>
    <col min="11015" max="11015" width="7.375" style="103" customWidth="1"/>
    <col min="11016" max="11016" width="6.75" style="103" customWidth="1"/>
    <col min="11017" max="11017" width="8" style="103" customWidth="1"/>
    <col min="11018" max="11018" width="7.125" style="103" customWidth="1"/>
    <col min="11019" max="11019" width="6.25" style="103" customWidth="1"/>
    <col min="11020" max="11020" width="10.25" style="103" customWidth="1"/>
    <col min="11021" max="11021" width="9.75" style="103" customWidth="1"/>
    <col min="11022" max="11022" width="8.375" style="103" customWidth="1"/>
    <col min="11023" max="11023" width="8" style="103" customWidth="1"/>
    <col min="11024" max="11264" width="9" style="103"/>
    <col min="11265" max="11265" width="11.875" style="103" customWidth="1"/>
    <col min="11266" max="11267" width="0" style="103" hidden="1" customWidth="1"/>
    <col min="11268" max="11268" width="7.125" style="103" customWidth="1"/>
    <col min="11269" max="11269" width="6.625" style="103" customWidth="1"/>
    <col min="11270" max="11270" width="8.125" style="103" customWidth="1"/>
    <col min="11271" max="11271" width="7.375" style="103" customWidth="1"/>
    <col min="11272" max="11272" width="6.75" style="103" customWidth="1"/>
    <col min="11273" max="11273" width="8" style="103" customWidth="1"/>
    <col min="11274" max="11274" width="7.125" style="103" customWidth="1"/>
    <col min="11275" max="11275" width="6.25" style="103" customWidth="1"/>
    <col min="11276" max="11276" width="10.25" style="103" customWidth="1"/>
    <col min="11277" max="11277" width="9.75" style="103" customWidth="1"/>
    <col min="11278" max="11278" width="8.375" style="103" customWidth="1"/>
    <col min="11279" max="11279" width="8" style="103" customWidth="1"/>
    <col min="11280" max="11520" width="9" style="103"/>
    <col min="11521" max="11521" width="11.875" style="103" customWidth="1"/>
    <col min="11522" max="11523" width="0" style="103" hidden="1" customWidth="1"/>
    <col min="11524" max="11524" width="7.125" style="103" customWidth="1"/>
    <col min="11525" max="11525" width="6.625" style="103" customWidth="1"/>
    <col min="11526" max="11526" width="8.125" style="103" customWidth="1"/>
    <col min="11527" max="11527" width="7.375" style="103" customWidth="1"/>
    <col min="11528" max="11528" width="6.75" style="103" customWidth="1"/>
    <col min="11529" max="11529" width="8" style="103" customWidth="1"/>
    <col min="11530" max="11530" width="7.125" style="103" customWidth="1"/>
    <col min="11531" max="11531" width="6.25" style="103" customWidth="1"/>
    <col min="11532" max="11532" width="10.25" style="103" customWidth="1"/>
    <col min="11533" max="11533" width="9.75" style="103" customWidth="1"/>
    <col min="11534" max="11534" width="8.375" style="103" customWidth="1"/>
    <col min="11535" max="11535" width="8" style="103" customWidth="1"/>
    <col min="11536" max="11776" width="9" style="103"/>
    <col min="11777" max="11777" width="11.875" style="103" customWidth="1"/>
    <col min="11778" max="11779" width="0" style="103" hidden="1" customWidth="1"/>
    <col min="11780" max="11780" width="7.125" style="103" customWidth="1"/>
    <col min="11781" max="11781" width="6.625" style="103" customWidth="1"/>
    <col min="11782" max="11782" width="8.125" style="103" customWidth="1"/>
    <col min="11783" max="11783" width="7.375" style="103" customWidth="1"/>
    <col min="11784" max="11784" width="6.75" style="103" customWidth="1"/>
    <col min="11785" max="11785" width="8" style="103" customWidth="1"/>
    <col min="11786" max="11786" width="7.125" style="103" customWidth="1"/>
    <col min="11787" max="11787" width="6.25" style="103" customWidth="1"/>
    <col min="11788" max="11788" width="10.25" style="103" customWidth="1"/>
    <col min="11789" max="11789" width="9.75" style="103" customWidth="1"/>
    <col min="11790" max="11790" width="8.375" style="103" customWidth="1"/>
    <col min="11791" max="11791" width="8" style="103" customWidth="1"/>
    <col min="11792" max="12032" width="9" style="103"/>
    <col min="12033" max="12033" width="11.875" style="103" customWidth="1"/>
    <col min="12034" max="12035" width="0" style="103" hidden="1" customWidth="1"/>
    <col min="12036" max="12036" width="7.125" style="103" customWidth="1"/>
    <col min="12037" max="12037" width="6.625" style="103" customWidth="1"/>
    <col min="12038" max="12038" width="8.125" style="103" customWidth="1"/>
    <col min="12039" max="12039" width="7.375" style="103" customWidth="1"/>
    <col min="12040" max="12040" width="6.75" style="103" customWidth="1"/>
    <col min="12041" max="12041" width="8" style="103" customWidth="1"/>
    <col min="12042" max="12042" width="7.125" style="103" customWidth="1"/>
    <col min="12043" max="12043" width="6.25" style="103" customWidth="1"/>
    <col min="12044" max="12044" width="10.25" style="103" customWidth="1"/>
    <col min="12045" max="12045" width="9.75" style="103" customWidth="1"/>
    <col min="12046" max="12046" width="8.375" style="103" customWidth="1"/>
    <col min="12047" max="12047" width="8" style="103" customWidth="1"/>
    <col min="12048" max="12288" width="9" style="103"/>
    <col min="12289" max="12289" width="11.875" style="103" customWidth="1"/>
    <col min="12290" max="12291" width="0" style="103" hidden="1" customWidth="1"/>
    <col min="12292" max="12292" width="7.125" style="103" customWidth="1"/>
    <col min="12293" max="12293" width="6.625" style="103" customWidth="1"/>
    <col min="12294" max="12294" width="8.125" style="103" customWidth="1"/>
    <col min="12295" max="12295" width="7.375" style="103" customWidth="1"/>
    <col min="12296" max="12296" width="6.75" style="103" customWidth="1"/>
    <col min="12297" max="12297" width="8" style="103" customWidth="1"/>
    <col min="12298" max="12298" width="7.125" style="103" customWidth="1"/>
    <col min="12299" max="12299" width="6.25" style="103" customWidth="1"/>
    <col min="12300" max="12300" width="10.25" style="103" customWidth="1"/>
    <col min="12301" max="12301" width="9.75" style="103" customWidth="1"/>
    <col min="12302" max="12302" width="8.375" style="103" customWidth="1"/>
    <col min="12303" max="12303" width="8" style="103" customWidth="1"/>
    <col min="12304" max="12544" width="9" style="103"/>
    <col min="12545" max="12545" width="11.875" style="103" customWidth="1"/>
    <col min="12546" max="12547" width="0" style="103" hidden="1" customWidth="1"/>
    <col min="12548" max="12548" width="7.125" style="103" customWidth="1"/>
    <col min="12549" max="12549" width="6.625" style="103" customWidth="1"/>
    <col min="12550" max="12550" width="8.125" style="103" customWidth="1"/>
    <col min="12551" max="12551" width="7.375" style="103" customWidth="1"/>
    <col min="12552" max="12552" width="6.75" style="103" customWidth="1"/>
    <col min="12553" max="12553" width="8" style="103" customWidth="1"/>
    <col min="12554" max="12554" width="7.125" style="103" customWidth="1"/>
    <col min="12555" max="12555" width="6.25" style="103" customWidth="1"/>
    <col min="12556" max="12556" width="10.25" style="103" customWidth="1"/>
    <col min="12557" max="12557" width="9.75" style="103" customWidth="1"/>
    <col min="12558" max="12558" width="8.375" style="103" customWidth="1"/>
    <col min="12559" max="12559" width="8" style="103" customWidth="1"/>
    <col min="12560" max="12800" width="9" style="103"/>
    <col min="12801" max="12801" width="11.875" style="103" customWidth="1"/>
    <col min="12802" max="12803" width="0" style="103" hidden="1" customWidth="1"/>
    <col min="12804" max="12804" width="7.125" style="103" customWidth="1"/>
    <col min="12805" max="12805" width="6.625" style="103" customWidth="1"/>
    <col min="12806" max="12806" width="8.125" style="103" customWidth="1"/>
    <col min="12807" max="12807" width="7.375" style="103" customWidth="1"/>
    <col min="12808" max="12808" width="6.75" style="103" customWidth="1"/>
    <col min="12809" max="12809" width="8" style="103" customWidth="1"/>
    <col min="12810" max="12810" width="7.125" style="103" customWidth="1"/>
    <col min="12811" max="12811" width="6.25" style="103" customWidth="1"/>
    <col min="12812" max="12812" width="10.25" style="103" customWidth="1"/>
    <col min="12813" max="12813" width="9.75" style="103" customWidth="1"/>
    <col min="12814" max="12814" width="8.375" style="103" customWidth="1"/>
    <col min="12815" max="12815" width="8" style="103" customWidth="1"/>
    <col min="12816" max="13056" width="9" style="103"/>
    <col min="13057" max="13057" width="11.875" style="103" customWidth="1"/>
    <col min="13058" max="13059" width="0" style="103" hidden="1" customWidth="1"/>
    <col min="13060" max="13060" width="7.125" style="103" customWidth="1"/>
    <col min="13061" max="13061" width="6.625" style="103" customWidth="1"/>
    <col min="13062" max="13062" width="8.125" style="103" customWidth="1"/>
    <col min="13063" max="13063" width="7.375" style="103" customWidth="1"/>
    <col min="13064" max="13064" width="6.75" style="103" customWidth="1"/>
    <col min="13065" max="13065" width="8" style="103" customWidth="1"/>
    <col min="13066" max="13066" width="7.125" style="103" customWidth="1"/>
    <col min="13067" max="13067" width="6.25" style="103" customWidth="1"/>
    <col min="13068" max="13068" width="10.25" style="103" customWidth="1"/>
    <col min="13069" max="13069" width="9.75" style="103" customWidth="1"/>
    <col min="13070" max="13070" width="8.375" style="103" customWidth="1"/>
    <col min="13071" max="13071" width="8" style="103" customWidth="1"/>
    <col min="13072" max="13312" width="9" style="103"/>
    <col min="13313" max="13313" width="11.875" style="103" customWidth="1"/>
    <col min="13314" max="13315" width="0" style="103" hidden="1" customWidth="1"/>
    <col min="13316" max="13316" width="7.125" style="103" customWidth="1"/>
    <col min="13317" max="13317" width="6.625" style="103" customWidth="1"/>
    <col min="13318" max="13318" width="8.125" style="103" customWidth="1"/>
    <col min="13319" max="13319" width="7.375" style="103" customWidth="1"/>
    <col min="13320" max="13320" width="6.75" style="103" customWidth="1"/>
    <col min="13321" max="13321" width="8" style="103" customWidth="1"/>
    <col min="13322" max="13322" width="7.125" style="103" customWidth="1"/>
    <col min="13323" max="13323" width="6.25" style="103" customWidth="1"/>
    <col min="13324" max="13324" width="10.25" style="103" customWidth="1"/>
    <col min="13325" max="13325" width="9.75" style="103" customWidth="1"/>
    <col min="13326" max="13326" width="8.375" style="103" customWidth="1"/>
    <col min="13327" max="13327" width="8" style="103" customWidth="1"/>
    <col min="13328" max="13568" width="9" style="103"/>
    <col min="13569" max="13569" width="11.875" style="103" customWidth="1"/>
    <col min="13570" max="13571" width="0" style="103" hidden="1" customWidth="1"/>
    <col min="13572" max="13572" width="7.125" style="103" customWidth="1"/>
    <col min="13573" max="13573" width="6.625" style="103" customWidth="1"/>
    <col min="13574" max="13574" width="8.125" style="103" customWidth="1"/>
    <col min="13575" max="13575" width="7.375" style="103" customWidth="1"/>
    <col min="13576" max="13576" width="6.75" style="103" customWidth="1"/>
    <col min="13577" max="13577" width="8" style="103" customWidth="1"/>
    <col min="13578" max="13578" width="7.125" style="103" customWidth="1"/>
    <col min="13579" max="13579" width="6.25" style="103" customWidth="1"/>
    <col min="13580" max="13580" width="10.25" style="103" customWidth="1"/>
    <col min="13581" max="13581" width="9.75" style="103" customWidth="1"/>
    <col min="13582" max="13582" width="8.375" style="103" customWidth="1"/>
    <col min="13583" max="13583" width="8" style="103" customWidth="1"/>
    <col min="13584" max="13824" width="9" style="103"/>
    <col min="13825" max="13825" width="11.875" style="103" customWidth="1"/>
    <col min="13826" max="13827" width="0" style="103" hidden="1" customWidth="1"/>
    <col min="13828" max="13828" width="7.125" style="103" customWidth="1"/>
    <col min="13829" max="13829" width="6.625" style="103" customWidth="1"/>
    <col min="13830" max="13830" width="8.125" style="103" customWidth="1"/>
    <col min="13831" max="13831" width="7.375" style="103" customWidth="1"/>
    <col min="13832" max="13832" width="6.75" style="103" customWidth="1"/>
    <col min="13833" max="13833" width="8" style="103" customWidth="1"/>
    <col min="13834" max="13834" width="7.125" style="103" customWidth="1"/>
    <col min="13835" max="13835" width="6.25" style="103" customWidth="1"/>
    <col min="13836" max="13836" width="10.25" style="103" customWidth="1"/>
    <col min="13837" max="13837" width="9.75" style="103" customWidth="1"/>
    <col min="13838" max="13838" width="8.375" style="103" customWidth="1"/>
    <col min="13839" max="13839" width="8" style="103" customWidth="1"/>
    <col min="13840" max="14080" width="9" style="103"/>
    <col min="14081" max="14081" width="11.875" style="103" customWidth="1"/>
    <col min="14082" max="14083" width="0" style="103" hidden="1" customWidth="1"/>
    <col min="14084" max="14084" width="7.125" style="103" customWidth="1"/>
    <col min="14085" max="14085" width="6.625" style="103" customWidth="1"/>
    <col min="14086" max="14086" width="8.125" style="103" customWidth="1"/>
    <col min="14087" max="14087" width="7.375" style="103" customWidth="1"/>
    <col min="14088" max="14088" width="6.75" style="103" customWidth="1"/>
    <col min="14089" max="14089" width="8" style="103" customWidth="1"/>
    <col min="14090" max="14090" width="7.125" style="103" customWidth="1"/>
    <col min="14091" max="14091" width="6.25" style="103" customWidth="1"/>
    <col min="14092" max="14092" width="10.25" style="103" customWidth="1"/>
    <col min="14093" max="14093" width="9.75" style="103" customWidth="1"/>
    <col min="14094" max="14094" width="8.375" style="103" customWidth="1"/>
    <col min="14095" max="14095" width="8" style="103" customWidth="1"/>
    <col min="14096" max="14336" width="9" style="103"/>
    <col min="14337" max="14337" width="11.875" style="103" customWidth="1"/>
    <col min="14338" max="14339" width="0" style="103" hidden="1" customWidth="1"/>
    <col min="14340" max="14340" width="7.125" style="103" customWidth="1"/>
    <col min="14341" max="14341" width="6.625" style="103" customWidth="1"/>
    <col min="14342" max="14342" width="8.125" style="103" customWidth="1"/>
    <col min="14343" max="14343" width="7.375" style="103" customWidth="1"/>
    <col min="14344" max="14344" width="6.75" style="103" customWidth="1"/>
    <col min="14345" max="14345" width="8" style="103" customWidth="1"/>
    <col min="14346" max="14346" width="7.125" style="103" customWidth="1"/>
    <col min="14347" max="14347" width="6.25" style="103" customWidth="1"/>
    <col min="14348" max="14348" width="10.25" style="103" customWidth="1"/>
    <col min="14349" max="14349" width="9.75" style="103" customWidth="1"/>
    <col min="14350" max="14350" width="8.375" style="103" customWidth="1"/>
    <col min="14351" max="14351" width="8" style="103" customWidth="1"/>
    <col min="14352" max="14592" width="9" style="103"/>
    <col min="14593" max="14593" width="11.875" style="103" customWidth="1"/>
    <col min="14594" max="14595" width="0" style="103" hidden="1" customWidth="1"/>
    <col min="14596" max="14596" width="7.125" style="103" customWidth="1"/>
    <col min="14597" max="14597" width="6.625" style="103" customWidth="1"/>
    <col min="14598" max="14598" width="8.125" style="103" customWidth="1"/>
    <col min="14599" max="14599" width="7.375" style="103" customWidth="1"/>
    <col min="14600" max="14600" width="6.75" style="103" customWidth="1"/>
    <col min="14601" max="14601" width="8" style="103" customWidth="1"/>
    <col min="14602" max="14602" width="7.125" style="103" customWidth="1"/>
    <col min="14603" max="14603" width="6.25" style="103" customWidth="1"/>
    <col min="14604" max="14604" width="10.25" style="103" customWidth="1"/>
    <col min="14605" max="14605" width="9.75" style="103" customWidth="1"/>
    <col min="14606" max="14606" width="8.375" style="103" customWidth="1"/>
    <col min="14607" max="14607" width="8" style="103" customWidth="1"/>
    <col min="14608" max="14848" width="9" style="103"/>
    <col min="14849" max="14849" width="11.875" style="103" customWidth="1"/>
    <col min="14850" max="14851" width="0" style="103" hidden="1" customWidth="1"/>
    <col min="14852" max="14852" width="7.125" style="103" customWidth="1"/>
    <col min="14853" max="14853" width="6.625" style="103" customWidth="1"/>
    <col min="14854" max="14854" width="8.125" style="103" customWidth="1"/>
    <col min="14855" max="14855" width="7.375" style="103" customWidth="1"/>
    <col min="14856" max="14856" width="6.75" style="103" customWidth="1"/>
    <col min="14857" max="14857" width="8" style="103" customWidth="1"/>
    <col min="14858" max="14858" width="7.125" style="103" customWidth="1"/>
    <col min="14859" max="14859" width="6.25" style="103" customWidth="1"/>
    <col min="14860" max="14860" width="10.25" style="103" customWidth="1"/>
    <col min="14861" max="14861" width="9.75" style="103" customWidth="1"/>
    <col min="14862" max="14862" width="8.375" style="103" customWidth="1"/>
    <col min="14863" max="14863" width="8" style="103" customWidth="1"/>
    <col min="14864" max="15104" width="9" style="103"/>
    <col min="15105" max="15105" width="11.875" style="103" customWidth="1"/>
    <col min="15106" max="15107" width="0" style="103" hidden="1" customWidth="1"/>
    <col min="15108" max="15108" width="7.125" style="103" customWidth="1"/>
    <col min="15109" max="15109" width="6.625" style="103" customWidth="1"/>
    <col min="15110" max="15110" width="8.125" style="103" customWidth="1"/>
    <col min="15111" max="15111" width="7.375" style="103" customWidth="1"/>
    <col min="15112" max="15112" width="6.75" style="103" customWidth="1"/>
    <col min="15113" max="15113" width="8" style="103" customWidth="1"/>
    <col min="15114" max="15114" width="7.125" style="103" customWidth="1"/>
    <col min="15115" max="15115" width="6.25" style="103" customWidth="1"/>
    <col min="15116" max="15116" width="10.25" style="103" customWidth="1"/>
    <col min="15117" max="15117" width="9.75" style="103" customWidth="1"/>
    <col min="15118" max="15118" width="8.375" style="103" customWidth="1"/>
    <col min="15119" max="15119" width="8" style="103" customWidth="1"/>
    <col min="15120" max="15360" width="9" style="103"/>
    <col min="15361" max="15361" width="11.875" style="103" customWidth="1"/>
    <col min="15362" max="15363" width="0" style="103" hidden="1" customWidth="1"/>
    <col min="15364" max="15364" width="7.125" style="103" customWidth="1"/>
    <col min="15365" max="15365" width="6.625" style="103" customWidth="1"/>
    <col min="15366" max="15366" width="8.125" style="103" customWidth="1"/>
    <col min="15367" max="15367" width="7.375" style="103" customWidth="1"/>
    <col min="15368" max="15368" width="6.75" style="103" customWidth="1"/>
    <col min="15369" max="15369" width="8" style="103" customWidth="1"/>
    <col min="15370" max="15370" width="7.125" style="103" customWidth="1"/>
    <col min="15371" max="15371" width="6.25" style="103" customWidth="1"/>
    <col min="15372" max="15372" width="10.25" style="103" customWidth="1"/>
    <col min="15373" max="15373" width="9.75" style="103" customWidth="1"/>
    <col min="15374" max="15374" width="8.375" style="103" customWidth="1"/>
    <col min="15375" max="15375" width="8" style="103" customWidth="1"/>
    <col min="15376" max="15616" width="9" style="103"/>
    <col min="15617" max="15617" width="11.875" style="103" customWidth="1"/>
    <col min="15618" max="15619" width="0" style="103" hidden="1" customWidth="1"/>
    <col min="15620" max="15620" width="7.125" style="103" customWidth="1"/>
    <col min="15621" max="15621" width="6.625" style="103" customWidth="1"/>
    <col min="15622" max="15622" width="8.125" style="103" customWidth="1"/>
    <col min="15623" max="15623" width="7.375" style="103" customWidth="1"/>
    <col min="15624" max="15624" width="6.75" style="103" customWidth="1"/>
    <col min="15625" max="15625" width="8" style="103" customWidth="1"/>
    <col min="15626" max="15626" width="7.125" style="103" customWidth="1"/>
    <col min="15627" max="15627" width="6.25" style="103" customWidth="1"/>
    <col min="15628" max="15628" width="10.25" style="103" customWidth="1"/>
    <col min="15629" max="15629" width="9.75" style="103" customWidth="1"/>
    <col min="15630" max="15630" width="8.375" style="103" customWidth="1"/>
    <col min="15631" max="15631" width="8" style="103" customWidth="1"/>
    <col min="15632" max="15872" width="9" style="103"/>
    <col min="15873" max="15873" width="11.875" style="103" customWidth="1"/>
    <col min="15874" max="15875" width="0" style="103" hidden="1" customWidth="1"/>
    <col min="15876" max="15876" width="7.125" style="103" customWidth="1"/>
    <col min="15877" max="15877" width="6.625" style="103" customWidth="1"/>
    <col min="15878" max="15878" width="8.125" style="103" customWidth="1"/>
    <col min="15879" max="15879" width="7.375" style="103" customWidth="1"/>
    <col min="15880" max="15880" width="6.75" style="103" customWidth="1"/>
    <col min="15881" max="15881" width="8" style="103" customWidth="1"/>
    <col min="15882" max="15882" width="7.125" style="103" customWidth="1"/>
    <col min="15883" max="15883" width="6.25" style="103" customWidth="1"/>
    <col min="15884" max="15884" width="10.25" style="103" customWidth="1"/>
    <col min="15885" max="15885" width="9.75" style="103" customWidth="1"/>
    <col min="15886" max="15886" width="8.375" style="103" customWidth="1"/>
    <col min="15887" max="15887" width="8" style="103" customWidth="1"/>
    <col min="15888" max="16128" width="9" style="103"/>
    <col min="16129" max="16129" width="11.875" style="103" customWidth="1"/>
    <col min="16130" max="16131" width="0" style="103" hidden="1" customWidth="1"/>
    <col min="16132" max="16132" width="7.125" style="103" customWidth="1"/>
    <col min="16133" max="16133" width="6.625" style="103" customWidth="1"/>
    <col min="16134" max="16134" width="8.125" style="103" customWidth="1"/>
    <col min="16135" max="16135" width="7.375" style="103" customWidth="1"/>
    <col min="16136" max="16136" width="6.75" style="103" customWidth="1"/>
    <col min="16137" max="16137" width="8" style="103" customWidth="1"/>
    <col min="16138" max="16138" width="7.125" style="103" customWidth="1"/>
    <col min="16139" max="16139" width="6.25" style="103" customWidth="1"/>
    <col min="16140" max="16140" width="10.25" style="103" customWidth="1"/>
    <col min="16141" max="16141" width="9.75" style="103" customWidth="1"/>
    <col min="16142" max="16142" width="8.375" style="103" customWidth="1"/>
    <col min="16143" max="16143" width="8" style="103" customWidth="1"/>
    <col min="16144" max="16384" width="9" style="103"/>
  </cols>
  <sheetData>
    <row r="1" spans="1:17" ht="24">
      <c r="A1" s="390" t="s">
        <v>308</v>
      </c>
      <c r="B1" s="390"/>
      <c r="C1" s="390"/>
      <c r="D1" s="390"/>
      <c r="E1" s="390"/>
      <c r="F1" s="390"/>
      <c r="G1" s="390"/>
      <c r="H1" s="390"/>
      <c r="I1" s="390"/>
      <c r="J1" s="390"/>
      <c r="K1" s="390"/>
      <c r="L1" s="390"/>
      <c r="M1" s="390"/>
      <c r="N1" s="390"/>
      <c r="O1" s="390"/>
    </row>
    <row r="2" spans="1:17" ht="24">
      <c r="A2" s="390" t="s">
        <v>101</v>
      </c>
      <c r="B2" s="390"/>
      <c r="C2" s="390"/>
      <c r="D2" s="390"/>
      <c r="E2" s="390"/>
      <c r="F2" s="390"/>
      <c r="G2" s="390"/>
      <c r="H2" s="390"/>
      <c r="I2" s="390"/>
      <c r="J2" s="390"/>
      <c r="K2" s="390"/>
      <c r="L2" s="390"/>
      <c r="M2" s="390"/>
      <c r="N2" s="390"/>
      <c r="O2" s="390"/>
    </row>
    <row r="3" spans="1:17">
      <c r="A3" s="437" t="s">
        <v>309</v>
      </c>
      <c r="B3" s="437"/>
      <c r="C3" s="437"/>
      <c r="D3" s="437"/>
      <c r="E3" s="437"/>
      <c r="F3" s="437"/>
      <c r="G3" s="438"/>
      <c r="H3" s="438"/>
      <c r="I3" s="438"/>
      <c r="J3" s="438"/>
      <c r="K3" s="438"/>
      <c r="L3" s="438"/>
      <c r="M3" s="437"/>
      <c r="N3" s="437"/>
      <c r="O3" s="437"/>
    </row>
    <row r="4" spans="1:17">
      <c r="A4" s="393" t="s">
        <v>0</v>
      </c>
      <c r="B4" s="411" t="s">
        <v>310</v>
      </c>
      <c r="C4" s="412"/>
      <c r="D4" s="412"/>
      <c r="E4" s="412"/>
      <c r="F4" s="413"/>
      <c r="G4" s="439" t="s">
        <v>311</v>
      </c>
      <c r="H4" s="439"/>
      <c r="I4" s="440"/>
      <c r="J4" s="411" t="s">
        <v>312</v>
      </c>
      <c r="K4" s="412"/>
      <c r="L4" s="413"/>
      <c r="M4" s="411" t="s">
        <v>313</v>
      </c>
      <c r="N4" s="412"/>
      <c r="O4" s="413"/>
    </row>
    <row r="5" spans="1:17">
      <c r="A5" s="394"/>
      <c r="B5" s="296"/>
      <c r="D5" s="431" t="s">
        <v>314</v>
      </c>
      <c r="E5" s="441"/>
      <c r="F5" s="433"/>
      <c r="G5" s="442" t="s">
        <v>315</v>
      </c>
      <c r="H5" s="442"/>
      <c r="I5" s="443"/>
      <c r="J5" s="431" t="s">
        <v>316</v>
      </c>
      <c r="K5" s="441"/>
      <c r="L5" s="433"/>
      <c r="M5" s="431" t="s">
        <v>317</v>
      </c>
      <c r="N5" s="441"/>
      <c r="O5" s="433"/>
    </row>
    <row r="6" spans="1:17">
      <c r="A6" s="394"/>
      <c r="B6" s="214" t="s">
        <v>318</v>
      </c>
      <c r="C6" s="216"/>
      <c r="D6" s="431" t="s">
        <v>181</v>
      </c>
      <c r="E6" s="441"/>
      <c r="F6" s="433"/>
      <c r="G6" s="442" t="s">
        <v>319</v>
      </c>
      <c r="H6" s="442"/>
      <c r="I6" s="443"/>
      <c r="J6" s="431" t="s">
        <v>320</v>
      </c>
      <c r="K6" s="441"/>
      <c r="L6" s="433"/>
      <c r="M6" s="446" t="s">
        <v>321</v>
      </c>
      <c r="N6" s="446"/>
      <c r="O6" s="446"/>
    </row>
    <row r="7" spans="1:17">
      <c r="A7" s="394"/>
      <c r="B7" s="301"/>
      <c r="C7" s="302"/>
      <c r="D7" s="303"/>
      <c r="E7" s="303"/>
      <c r="F7" s="304"/>
      <c r="J7" s="444"/>
      <c r="K7" s="392"/>
      <c r="L7" s="445"/>
      <c r="M7" s="446" t="s">
        <v>322</v>
      </c>
      <c r="N7" s="446"/>
      <c r="O7" s="446"/>
    </row>
    <row r="8" spans="1:17">
      <c r="A8" s="395"/>
      <c r="B8" s="104" t="s">
        <v>182</v>
      </c>
      <c r="C8" s="105" t="s">
        <v>183</v>
      </c>
      <c r="D8" s="208" t="s">
        <v>182</v>
      </c>
      <c r="E8" s="208" t="s">
        <v>184</v>
      </c>
      <c r="F8" s="208" t="s">
        <v>183</v>
      </c>
      <c r="G8" s="208" t="s">
        <v>182</v>
      </c>
      <c r="H8" s="208" t="s">
        <v>184</v>
      </c>
      <c r="I8" s="305" t="s">
        <v>183</v>
      </c>
      <c r="J8" s="208" t="s">
        <v>182</v>
      </c>
      <c r="K8" s="208" t="s">
        <v>184</v>
      </c>
      <c r="L8" s="208" t="s">
        <v>183</v>
      </c>
      <c r="M8" s="208" t="s">
        <v>182</v>
      </c>
      <c r="N8" s="208" t="s">
        <v>184</v>
      </c>
      <c r="O8" s="208" t="s">
        <v>183</v>
      </c>
    </row>
    <row r="9" spans="1:17" s="215" customFormat="1">
      <c r="A9" s="208" t="s">
        <v>101</v>
      </c>
      <c r="B9" s="306">
        <v>17217</v>
      </c>
      <c r="C9" s="105">
        <f>SUM(C10:C14)</f>
        <v>69751.420000000013</v>
      </c>
      <c r="D9" s="307">
        <f>SUM(D10:D14)</f>
        <v>19</v>
      </c>
      <c r="E9" s="307">
        <f t="shared" ref="E9:L9" si="0">SUM(E10:E14)</f>
        <v>20</v>
      </c>
      <c r="F9" s="307">
        <f t="shared" si="0"/>
        <v>356</v>
      </c>
      <c r="G9" s="307">
        <f t="shared" si="0"/>
        <v>14</v>
      </c>
      <c r="H9" s="307">
        <f t="shared" si="0"/>
        <v>15</v>
      </c>
      <c r="I9" s="307">
        <f t="shared" si="0"/>
        <v>260.25</v>
      </c>
      <c r="J9" s="308">
        <f t="shared" si="0"/>
        <v>5</v>
      </c>
      <c r="K9" s="308">
        <f t="shared" si="0"/>
        <v>5</v>
      </c>
      <c r="L9" s="308">
        <f t="shared" si="0"/>
        <v>95.75</v>
      </c>
      <c r="M9" s="307">
        <f>(G9*100)/D9</f>
        <v>73.684210526315795</v>
      </c>
      <c r="N9" s="307">
        <f>(H9*100)/E9</f>
        <v>75</v>
      </c>
      <c r="O9" s="307">
        <f>(I9*100)/F9</f>
        <v>73.103932584269657</v>
      </c>
      <c r="Q9" s="215" t="s">
        <v>113</v>
      </c>
    </row>
    <row r="10" spans="1:17">
      <c r="A10" s="309" t="s">
        <v>13</v>
      </c>
      <c r="B10" s="310">
        <v>281</v>
      </c>
      <c r="C10" s="311">
        <v>1811</v>
      </c>
      <c r="D10" s="312">
        <v>10</v>
      </c>
      <c r="E10" s="312">
        <v>11</v>
      </c>
      <c r="F10" s="312">
        <v>180</v>
      </c>
      <c r="G10" s="312">
        <v>8</v>
      </c>
      <c r="H10" s="312">
        <v>9</v>
      </c>
      <c r="I10" s="312">
        <v>141.25</v>
      </c>
      <c r="J10" s="313">
        <f>D10-G10</f>
        <v>2</v>
      </c>
      <c r="K10" s="313">
        <f>E10-H10</f>
        <v>2</v>
      </c>
      <c r="L10" s="314">
        <f>F10-I10</f>
        <v>38.75</v>
      </c>
      <c r="M10" s="315">
        <f t="shared" ref="M10:O18" si="1">(G10*100)/D10</f>
        <v>80</v>
      </c>
      <c r="N10" s="315">
        <f t="shared" si="1"/>
        <v>81.818181818181813</v>
      </c>
      <c r="O10" s="315">
        <f t="shared" si="1"/>
        <v>78.472222222222229</v>
      </c>
    </row>
    <row r="11" spans="1:17">
      <c r="A11" s="309" t="s">
        <v>14</v>
      </c>
      <c r="B11" s="310">
        <v>1399</v>
      </c>
      <c r="C11" s="311">
        <v>18240.43</v>
      </c>
      <c r="D11" s="312">
        <v>1</v>
      </c>
      <c r="E11" s="312">
        <v>1</v>
      </c>
      <c r="F11" s="312">
        <v>25</v>
      </c>
      <c r="G11" s="312">
        <v>1</v>
      </c>
      <c r="H11" s="312">
        <v>1</v>
      </c>
      <c r="I11" s="312">
        <v>25</v>
      </c>
      <c r="J11" s="313">
        <f t="shared" ref="J11:L18" si="2">D11-G11</f>
        <v>0</v>
      </c>
      <c r="K11" s="313">
        <f t="shared" si="2"/>
        <v>0</v>
      </c>
      <c r="L11" s="314">
        <f t="shared" si="2"/>
        <v>0</v>
      </c>
      <c r="M11" s="315">
        <f t="shared" si="1"/>
        <v>100</v>
      </c>
      <c r="N11" s="315">
        <f t="shared" si="1"/>
        <v>100</v>
      </c>
      <c r="O11" s="315">
        <f t="shared" si="1"/>
        <v>100</v>
      </c>
    </row>
    <row r="12" spans="1:17">
      <c r="A12" s="309" t="s">
        <v>15</v>
      </c>
      <c r="B12" s="310">
        <v>4044</v>
      </c>
      <c r="C12" s="311">
        <v>47293.36</v>
      </c>
      <c r="D12" s="312">
        <v>6</v>
      </c>
      <c r="E12" s="312">
        <v>6</v>
      </c>
      <c r="F12" s="312">
        <v>98</v>
      </c>
      <c r="G12" s="312">
        <v>3</v>
      </c>
      <c r="H12" s="312">
        <v>3</v>
      </c>
      <c r="I12" s="312">
        <v>41</v>
      </c>
      <c r="J12" s="313">
        <f t="shared" si="2"/>
        <v>3</v>
      </c>
      <c r="K12" s="313">
        <f t="shared" si="2"/>
        <v>3</v>
      </c>
      <c r="L12" s="314">
        <f t="shared" si="2"/>
        <v>57</v>
      </c>
      <c r="M12" s="315">
        <f t="shared" si="1"/>
        <v>50</v>
      </c>
      <c r="N12" s="315">
        <f t="shared" si="1"/>
        <v>50</v>
      </c>
      <c r="O12" s="315">
        <f t="shared" si="1"/>
        <v>41.836734693877553</v>
      </c>
    </row>
    <row r="13" spans="1:17">
      <c r="A13" s="309" t="s">
        <v>16</v>
      </c>
      <c r="B13" s="310"/>
      <c r="C13" s="311"/>
      <c r="D13" s="312">
        <v>1</v>
      </c>
      <c r="E13" s="312">
        <v>1</v>
      </c>
      <c r="F13" s="312">
        <v>13</v>
      </c>
      <c r="G13" s="312">
        <v>1</v>
      </c>
      <c r="H13" s="312">
        <v>1</v>
      </c>
      <c r="I13" s="312">
        <v>13</v>
      </c>
      <c r="J13" s="313">
        <f t="shared" si="2"/>
        <v>0</v>
      </c>
      <c r="K13" s="313">
        <f t="shared" si="2"/>
        <v>0</v>
      </c>
      <c r="L13" s="314">
        <f t="shared" si="2"/>
        <v>0</v>
      </c>
      <c r="M13" s="315">
        <f t="shared" si="1"/>
        <v>100</v>
      </c>
      <c r="N13" s="315">
        <f t="shared" si="1"/>
        <v>100</v>
      </c>
      <c r="O13" s="315">
        <f t="shared" si="1"/>
        <v>100</v>
      </c>
    </row>
    <row r="14" spans="1:17">
      <c r="A14" s="309" t="s">
        <v>18</v>
      </c>
      <c r="B14" s="310">
        <v>238</v>
      </c>
      <c r="C14" s="311">
        <v>2406.63</v>
      </c>
      <c r="D14" s="312">
        <v>1</v>
      </c>
      <c r="E14" s="312">
        <v>1</v>
      </c>
      <c r="F14" s="312">
        <v>40</v>
      </c>
      <c r="G14" s="312">
        <v>1</v>
      </c>
      <c r="H14" s="312">
        <v>1</v>
      </c>
      <c r="I14" s="312">
        <v>40</v>
      </c>
      <c r="J14" s="313">
        <f t="shared" si="2"/>
        <v>0</v>
      </c>
      <c r="K14" s="313">
        <f t="shared" si="2"/>
        <v>0</v>
      </c>
      <c r="L14" s="314">
        <f t="shared" si="2"/>
        <v>0</v>
      </c>
      <c r="M14" s="315">
        <f t="shared" si="1"/>
        <v>100</v>
      </c>
      <c r="N14" s="315">
        <f t="shared" si="1"/>
        <v>100</v>
      </c>
      <c r="O14" s="315">
        <f t="shared" si="1"/>
        <v>100</v>
      </c>
    </row>
    <row r="15" spans="1:17" hidden="1">
      <c r="A15" s="103" t="s">
        <v>323</v>
      </c>
      <c r="J15" s="310" t="e">
        <f>D15-#REF!</f>
        <v>#REF!</v>
      </c>
      <c r="L15" s="316">
        <f t="shared" si="2"/>
        <v>0</v>
      </c>
      <c r="M15" s="317" t="e">
        <f t="shared" si="1"/>
        <v>#DIV/0!</v>
      </c>
      <c r="N15" s="318" t="e">
        <f>(#REF!*100)/E15</f>
        <v>#REF!</v>
      </c>
    </row>
    <row r="16" spans="1:17" hidden="1">
      <c r="A16" s="103" t="s">
        <v>324</v>
      </c>
      <c r="J16" s="310" t="e">
        <f>D16-#REF!</f>
        <v>#REF!</v>
      </c>
      <c r="L16" s="316">
        <f t="shared" si="2"/>
        <v>0</v>
      </c>
      <c r="M16" s="317" t="e">
        <f t="shared" si="1"/>
        <v>#DIV/0!</v>
      </c>
      <c r="N16" s="318" t="e">
        <f>(#REF!*100)/E16</f>
        <v>#REF!</v>
      </c>
    </row>
    <row r="17" spans="1:14" hidden="1">
      <c r="A17" s="103" t="s">
        <v>325</v>
      </c>
      <c r="J17" s="310" t="e">
        <f>D17-#REF!</f>
        <v>#REF!</v>
      </c>
      <c r="L17" s="316">
        <f t="shared" si="2"/>
        <v>0</v>
      </c>
      <c r="M17" s="317" t="e">
        <f t="shared" si="1"/>
        <v>#DIV/0!</v>
      </c>
      <c r="N17" s="318" t="e">
        <f>(#REF!*100)/E17</f>
        <v>#REF!</v>
      </c>
    </row>
    <row r="18" spans="1:14" hidden="1">
      <c r="J18" s="310" t="e">
        <f>D18-#REF!</f>
        <v>#REF!</v>
      </c>
      <c r="L18" s="316">
        <f t="shared" si="2"/>
        <v>0</v>
      </c>
      <c r="M18" s="317" t="e">
        <f t="shared" si="1"/>
        <v>#DIV/0!</v>
      </c>
      <c r="N18" s="318" t="e">
        <f>(#REF!*100)/E18</f>
        <v>#REF!</v>
      </c>
    </row>
  </sheetData>
  <mergeCells count="18">
    <mergeCell ref="J6:L6"/>
    <mergeCell ref="M6:O6"/>
    <mergeCell ref="A1:O1"/>
    <mergeCell ref="A2:O2"/>
    <mergeCell ref="A3:O3"/>
    <mergeCell ref="A4:A8"/>
    <mergeCell ref="B4:F4"/>
    <mergeCell ref="G4:I4"/>
    <mergeCell ref="J4:L4"/>
    <mergeCell ref="M4:O4"/>
    <mergeCell ref="D5:F5"/>
    <mergeCell ref="G5:I5"/>
    <mergeCell ref="J7:L7"/>
    <mergeCell ref="M7:O7"/>
    <mergeCell ref="J5:L5"/>
    <mergeCell ref="M5:O5"/>
    <mergeCell ref="D6:F6"/>
    <mergeCell ref="G6:I6"/>
  </mergeCells>
  <printOptions horizontalCentered="1"/>
  <pageMargins left="0.11811023622047245" right="0.11811023622047245"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sheetPr>
    <tabColor rgb="FFCC66FF"/>
  </sheetPr>
  <dimension ref="A1:Q20"/>
  <sheetViews>
    <sheetView workbookViewId="0">
      <selection sqref="A1:O16"/>
    </sheetView>
  </sheetViews>
  <sheetFormatPr defaultRowHeight="21.75"/>
  <cols>
    <col min="1" max="1" width="11.875" style="103" customWidth="1"/>
    <col min="2" max="2" width="8" style="103" hidden="1" customWidth="1"/>
    <col min="3" max="3" width="1.5" style="103" hidden="1" customWidth="1"/>
    <col min="4" max="4" width="7.125" style="103" customWidth="1"/>
    <col min="5" max="5" width="6.625" style="103" customWidth="1"/>
    <col min="6" max="6" width="8.125" style="103" customWidth="1"/>
    <col min="7" max="7" width="7.375" style="103" customWidth="1"/>
    <col min="8" max="8" width="6.75" style="103" customWidth="1"/>
    <col min="9" max="9" width="8" style="103" customWidth="1"/>
    <col min="10" max="10" width="7.125" style="103" customWidth="1"/>
    <col min="11" max="11" width="7.75" style="103" customWidth="1"/>
    <col min="12" max="12" width="10.25" style="103" customWidth="1"/>
    <col min="13" max="13" width="9.75" style="103" customWidth="1"/>
    <col min="14" max="14" width="8.375" style="103" customWidth="1"/>
    <col min="15" max="15" width="8" style="103" customWidth="1"/>
    <col min="16" max="256" width="9" style="103"/>
    <col min="257" max="257" width="11.875" style="103" customWidth="1"/>
    <col min="258" max="259" width="0" style="103" hidden="1" customWidth="1"/>
    <col min="260" max="260" width="7.125" style="103" customWidth="1"/>
    <col min="261" max="261" width="6.625" style="103" customWidth="1"/>
    <col min="262" max="262" width="8.125" style="103" customWidth="1"/>
    <col min="263" max="263" width="7.375" style="103" customWidth="1"/>
    <col min="264" max="264" width="6.75" style="103" customWidth="1"/>
    <col min="265" max="265" width="8" style="103" customWidth="1"/>
    <col min="266" max="266" width="7.125" style="103" customWidth="1"/>
    <col min="267" max="267" width="6.25" style="103" customWidth="1"/>
    <col min="268" max="268" width="10.25" style="103" customWidth="1"/>
    <col min="269" max="269" width="9.75" style="103" customWidth="1"/>
    <col min="270" max="270" width="8.375" style="103" customWidth="1"/>
    <col min="271" max="271" width="8" style="103" customWidth="1"/>
    <col min="272" max="512" width="9" style="103"/>
    <col min="513" max="513" width="11.875" style="103" customWidth="1"/>
    <col min="514" max="515" width="0" style="103" hidden="1" customWidth="1"/>
    <col min="516" max="516" width="7.125" style="103" customWidth="1"/>
    <col min="517" max="517" width="6.625" style="103" customWidth="1"/>
    <col min="518" max="518" width="8.125" style="103" customWidth="1"/>
    <col min="519" max="519" width="7.375" style="103" customWidth="1"/>
    <col min="520" max="520" width="6.75" style="103" customWidth="1"/>
    <col min="521" max="521" width="8" style="103" customWidth="1"/>
    <col min="522" max="522" width="7.125" style="103" customWidth="1"/>
    <col min="523" max="523" width="6.25" style="103" customWidth="1"/>
    <col min="524" max="524" width="10.25" style="103" customWidth="1"/>
    <col min="525" max="525" width="9.75" style="103" customWidth="1"/>
    <col min="526" max="526" width="8.375" style="103" customWidth="1"/>
    <col min="527" max="527" width="8" style="103" customWidth="1"/>
    <col min="528" max="768" width="9" style="103"/>
    <col min="769" max="769" width="11.875" style="103" customWidth="1"/>
    <col min="770" max="771" width="0" style="103" hidden="1" customWidth="1"/>
    <col min="772" max="772" width="7.125" style="103" customWidth="1"/>
    <col min="773" max="773" width="6.625" style="103" customWidth="1"/>
    <col min="774" max="774" width="8.125" style="103" customWidth="1"/>
    <col min="775" max="775" width="7.375" style="103" customWidth="1"/>
    <col min="776" max="776" width="6.75" style="103" customWidth="1"/>
    <col min="777" max="777" width="8" style="103" customWidth="1"/>
    <col min="778" max="778" width="7.125" style="103" customWidth="1"/>
    <col min="779" max="779" width="6.25" style="103" customWidth="1"/>
    <col min="780" max="780" width="10.25" style="103" customWidth="1"/>
    <col min="781" max="781" width="9.75" style="103" customWidth="1"/>
    <col min="782" max="782" width="8.375" style="103" customWidth="1"/>
    <col min="783" max="783" width="8" style="103" customWidth="1"/>
    <col min="784" max="1024" width="9" style="103"/>
    <col min="1025" max="1025" width="11.875" style="103" customWidth="1"/>
    <col min="1026" max="1027" width="0" style="103" hidden="1" customWidth="1"/>
    <col min="1028" max="1028" width="7.125" style="103" customWidth="1"/>
    <col min="1029" max="1029" width="6.625" style="103" customWidth="1"/>
    <col min="1030" max="1030" width="8.125" style="103" customWidth="1"/>
    <col min="1031" max="1031" width="7.375" style="103" customWidth="1"/>
    <col min="1032" max="1032" width="6.75" style="103" customWidth="1"/>
    <col min="1033" max="1033" width="8" style="103" customWidth="1"/>
    <col min="1034" max="1034" width="7.125" style="103" customWidth="1"/>
    <col min="1035" max="1035" width="6.25" style="103" customWidth="1"/>
    <col min="1036" max="1036" width="10.25" style="103" customWidth="1"/>
    <col min="1037" max="1037" width="9.75" style="103" customWidth="1"/>
    <col min="1038" max="1038" width="8.375" style="103" customWidth="1"/>
    <col min="1039" max="1039" width="8" style="103" customWidth="1"/>
    <col min="1040" max="1280" width="9" style="103"/>
    <col min="1281" max="1281" width="11.875" style="103" customWidth="1"/>
    <col min="1282" max="1283" width="0" style="103" hidden="1" customWidth="1"/>
    <col min="1284" max="1284" width="7.125" style="103" customWidth="1"/>
    <col min="1285" max="1285" width="6.625" style="103" customWidth="1"/>
    <col min="1286" max="1286" width="8.125" style="103" customWidth="1"/>
    <col min="1287" max="1287" width="7.375" style="103" customWidth="1"/>
    <col min="1288" max="1288" width="6.75" style="103" customWidth="1"/>
    <col min="1289" max="1289" width="8" style="103" customWidth="1"/>
    <col min="1290" max="1290" width="7.125" style="103" customWidth="1"/>
    <col min="1291" max="1291" width="6.25" style="103" customWidth="1"/>
    <col min="1292" max="1292" width="10.25" style="103" customWidth="1"/>
    <col min="1293" max="1293" width="9.75" style="103" customWidth="1"/>
    <col min="1294" max="1294" width="8.375" style="103" customWidth="1"/>
    <col min="1295" max="1295" width="8" style="103" customWidth="1"/>
    <col min="1296" max="1536" width="9" style="103"/>
    <col min="1537" max="1537" width="11.875" style="103" customWidth="1"/>
    <col min="1538" max="1539" width="0" style="103" hidden="1" customWidth="1"/>
    <col min="1540" max="1540" width="7.125" style="103" customWidth="1"/>
    <col min="1541" max="1541" width="6.625" style="103" customWidth="1"/>
    <col min="1542" max="1542" width="8.125" style="103" customWidth="1"/>
    <col min="1543" max="1543" width="7.375" style="103" customWidth="1"/>
    <col min="1544" max="1544" width="6.75" style="103" customWidth="1"/>
    <col min="1545" max="1545" width="8" style="103" customWidth="1"/>
    <col min="1546" max="1546" width="7.125" style="103" customWidth="1"/>
    <col min="1547" max="1547" width="6.25" style="103" customWidth="1"/>
    <col min="1548" max="1548" width="10.25" style="103" customWidth="1"/>
    <col min="1549" max="1549" width="9.75" style="103" customWidth="1"/>
    <col min="1550" max="1550" width="8.375" style="103" customWidth="1"/>
    <col min="1551" max="1551" width="8" style="103" customWidth="1"/>
    <col min="1552" max="1792" width="9" style="103"/>
    <col min="1793" max="1793" width="11.875" style="103" customWidth="1"/>
    <col min="1794" max="1795" width="0" style="103" hidden="1" customWidth="1"/>
    <col min="1796" max="1796" width="7.125" style="103" customWidth="1"/>
    <col min="1797" max="1797" width="6.625" style="103" customWidth="1"/>
    <col min="1798" max="1798" width="8.125" style="103" customWidth="1"/>
    <col min="1799" max="1799" width="7.375" style="103" customWidth="1"/>
    <col min="1800" max="1800" width="6.75" style="103" customWidth="1"/>
    <col min="1801" max="1801" width="8" style="103" customWidth="1"/>
    <col min="1802" max="1802" width="7.125" style="103" customWidth="1"/>
    <col min="1803" max="1803" width="6.25" style="103" customWidth="1"/>
    <col min="1804" max="1804" width="10.25" style="103" customWidth="1"/>
    <col min="1805" max="1805" width="9.75" style="103" customWidth="1"/>
    <col min="1806" max="1806" width="8.375" style="103" customWidth="1"/>
    <col min="1807" max="1807" width="8" style="103" customWidth="1"/>
    <col min="1808" max="2048" width="9" style="103"/>
    <col min="2049" max="2049" width="11.875" style="103" customWidth="1"/>
    <col min="2050" max="2051" width="0" style="103" hidden="1" customWidth="1"/>
    <col min="2052" max="2052" width="7.125" style="103" customWidth="1"/>
    <col min="2053" max="2053" width="6.625" style="103" customWidth="1"/>
    <col min="2054" max="2054" width="8.125" style="103" customWidth="1"/>
    <col min="2055" max="2055" width="7.375" style="103" customWidth="1"/>
    <col min="2056" max="2056" width="6.75" style="103" customWidth="1"/>
    <col min="2057" max="2057" width="8" style="103" customWidth="1"/>
    <col min="2058" max="2058" width="7.125" style="103" customWidth="1"/>
    <col min="2059" max="2059" width="6.25" style="103" customWidth="1"/>
    <col min="2060" max="2060" width="10.25" style="103" customWidth="1"/>
    <col min="2061" max="2061" width="9.75" style="103" customWidth="1"/>
    <col min="2062" max="2062" width="8.375" style="103" customWidth="1"/>
    <col min="2063" max="2063" width="8" style="103" customWidth="1"/>
    <col min="2064" max="2304" width="9" style="103"/>
    <col min="2305" max="2305" width="11.875" style="103" customWidth="1"/>
    <col min="2306" max="2307" width="0" style="103" hidden="1" customWidth="1"/>
    <col min="2308" max="2308" width="7.125" style="103" customWidth="1"/>
    <col min="2309" max="2309" width="6.625" style="103" customWidth="1"/>
    <col min="2310" max="2310" width="8.125" style="103" customWidth="1"/>
    <col min="2311" max="2311" width="7.375" style="103" customWidth="1"/>
    <col min="2312" max="2312" width="6.75" style="103" customWidth="1"/>
    <col min="2313" max="2313" width="8" style="103" customWidth="1"/>
    <col min="2314" max="2314" width="7.125" style="103" customWidth="1"/>
    <col min="2315" max="2315" width="6.25" style="103" customWidth="1"/>
    <col min="2316" max="2316" width="10.25" style="103" customWidth="1"/>
    <col min="2317" max="2317" width="9.75" style="103" customWidth="1"/>
    <col min="2318" max="2318" width="8.375" style="103" customWidth="1"/>
    <col min="2319" max="2319" width="8" style="103" customWidth="1"/>
    <col min="2320" max="2560" width="9" style="103"/>
    <col min="2561" max="2561" width="11.875" style="103" customWidth="1"/>
    <col min="2562" max="2563" width="0" style="103" hidden="1" customWidth="1"/>
    <col min="2564" max="2564" width="7.125" style="103" customWidth="1"/>
    <col min="2565" max="2565" width="6.625" style="103" customWidth="1"/>
    <col min="2566" max="2566" width="8.125" style="103" customWidth="1"/>
    <col min="2567" max="2567" width="7.375" style="103" customWidth="1"/>
    <col min="2568" max="2568" width="6.75" style="103" customWidth="1"/>
    <col min="2569" max="2569" width="8" style="103" customWidth="1"/>
    <col min="2570" max="2570" width="7.125" style="103" customWidth="1"/>
    <col min="2571" max="2571" width="6.25" style="103" customWidth="1"/>
    <col min="2572" max="2572" width="10.25" style="103" customWidth="1"/>
    <col min="2573" max="2573" width="9.75" style="103" customWidth="1"/>
    <col min="2574" max="2574" width="8.375" style="103" customWidth="1"/>
    <col min="2575" max="2575" width="8" style="103" customWidth="1"/>
    <col min="2576" max="2816" width="9" style="103"/>
    <col min="2817" max="2817" width="11.875" style="103" customWidth="1"/>
    <col min="2818" max="2819" width="0" style="103" hidden="1" customWidth="1"/>
    <col min="2820" max="2820" width="7.125" style="103" customWidth="1"/>
    <col min="2821" max="2821" width="6.625" style="103" customWidth="1"/>
    <col min="2822" max="2822" width="8.125" style="103" customWidth="1"/>
    <col min="2823" max="2823" width="7.375" style="103" customWidth="1"/>
    <col min="2824" max="2824" width="6.75" style="103" customWidth="1"/>
    <col min="2825" max="2825" width="8" style="103" customWidth="1"/>
    <col min="2826" max="2826" width="7.125" style="103" customWidth="1"/>
    <col min="2827" max="2827" width="6.25" style="103" customWidth="1"/>
    <col min="2828" max="2828" width="10.25" style="103" customWidth="1"/>
    <col min="2829" max="2829" width="9.75" style="103" customWidth="1"/>
    <col min="2830" max="2830" width="8.375" style="103" customWidth="1"/>
    <col min="2831" max="2831" width="8" style="103" customWidth="1"/>
    <col min="2832" max="3072" width="9" style="103"/>
    <col min="3073" max="3073" width="11.875" style="103" customWidth="1"/>
    <col min="3074" max="3075" width="0" style="103" hidden="1" customWidth="1"/>
    <col min="3076" max="3076" width="7.125" style="103" customWidth="1"/>
    <col min="3077" max="3077" width="6.625" style="103" customWidth="1"/>
    <col min="3078" max="3078" width="8.125" style="103" customWidth="1"/>
    <col min="3079" max="3079" width="7.375" style="103" customWidth="1"/>
    <col min="3080" max="3080" width="6.75" style="103" customWidth="1"/>
    <col min="3081" max="3081" width="8" style="103" customWidth="1"/>
    <col min="3082" max="3082" width="7.125" style="103" customWidth="1"/>
    <col min="3083" max="3083" width="6.25" style="103" customWidth="1"/>
    <col min="3084" max="3084" width="10.25" style="103" customWidth="1"/>
    <col min="3085" max="3085" width="9.75" style="103" customWidth="1"/>
    <col min="3086" max="3086" width="8.375" style="103" customWidth="1"/>
    <col min="3087" max="3087" width="8" style="103" customWidth="1"/>
    <col min="3088" max="3328" width="9" style="103"/>
    <col min="3329" max="3329" width="11.875" style="103" customWidth="1"/>
    <col min="3330" max="3331" width="0" style="103" hidden="1" customWidth="1"/>
    <col min="3332" max="3332" width="7.125" style="103" customWidth="1"/>
    <col min="3333" max="3333" width="6.625" style="103" customWidth="1"/>
    <col min="3334" max="3334" width="8.125" style="103" customWidth="1"/>
    <col min="3335" max="3335" width="7.375" style="103" customWidth="1"/>
    <col min="3336" max="3336" width="6.75" style="103" customWidth="1"/>
    <col min="3337" max="3337" width="8" style="103" customWidth="1"/>
    <col min="3338" max="3338" width="7.125" style="103" customWidth="1"/>
    <col min="3339" max="3339" width="6.25" style="103" customWidth="1"/>
    <col min="3340" max="3340" width="10.25" style="103" customWidth="1"/>
    <col min="3341" max="3341" width="9.75" style="103" customWidth="1"/>
    <col min="3342" max="3342" width="8.375" style="103" customWidth="1"/>
    <col min="3343" max="3343" width="8" style="103" customWidth="1"/>
    <col min="3344" max="3584" width="9" style="103"/>
    <col min="3585" max="3585" width="11.875" style="103" customWidth="1"/>
    <col min="3586" max="3587" width="0" style="103" hidden="1" customWidth="1"/>
    <col min="3588" max="3588" width="7.125" style="103" customWidth="1"/>
    <col min="3589" max="3589" width="6.625" style="103" customWidth="1"/>
    <col min="3590" max="3590" width="8.125" style="103" customWidth="1"/>
    <col min="3591" max="3591" width="7.375" style="103" customWidth="1"/>
    <col min="3592" max="3592" width="6.75" style="103" customWidth="1"/>
    <col min="3593" max="3593" width="8" style="103" customWidth="1"/>
    <col min="3594" max="3594" width="7.125" style="103" customWidth="1"/>
    <col min="3595" max="3595" width="6.25" style="103" customWidth="1"/>
    <col min="3596" max="3596" width="10.25" style="103" customWidth="1"/>
    <col min="3597" max="3597" width="9.75" style="103" customWidth="1"/>
    <col min="3598" max="3598" width="8.375" style="103" customWidth="1"/>
    <col min="3599" max="3599" width="8" style="103" customWidth="1"/>
    <col min="3600" max="3840" width="9" style="103"/>
    <col min="3841" max="3841" width="11.875" style="103" customWidth="1"/>
    <col min="3842" max="3843" width="0" style="103" hidden="1" customWidth="1"/>
    <col min="3844" max="3844" width="7.125" style="103" customWidth="1"/>
    <col min="3845" max="3845" width="6.625" style="103" customWidth="1"/>
    <col min="3846" max="3846" width="8.125" style="103" customWidth="1"/>
    <col min="3847" max="3847" width="7.375" style="103" customWidth="1"/>
    <col min="3848" max="3848" width="6.75" style="103" customWidth="1"/>
    <col min="3849" max="3849" width="8" style="103" customWidth="1"/>
    <col min="3850" max="3850" width="7.125" style="103" customWidth="1"/>
    <col min="3851" max="3851" width="6.25" style="103" customWidth="1"/>
    <col min="3852" max="3852" width="10.25" style="103" customWidth="1"/>
    <col min="3853" max="3853" width="9.75" style="103" customWidth="1"/>
    <col min="3854" max="3854" width="8.375" style="103" customWidth="1"/>
    <col min="3855" max="3855" width="8" style="103" customWidth="1"/>
    <col min="3856" max="4096" width="9" style="103"/>
    <col min="4097" max="4097" width="11.875" style="103" customWidth="1"/>
    <col min="4098" max="4099" width="0" style="103" hidden="1" customWidth="1"/>
    <col min="4100" max="4100" width="7.125" style="103" customWidth="1"/>
    <col min="4101" max="4101" width="6.625" style="103" customWidth="1"/>
    <col min="4102" max="4102" width="8.125" style="103" customWidth="1"/>
    <col min="4103" max="4103" width="7.375" style="103" customWidth="1"/>
    <col min="4104" max="4104" width="6.75" style="103" customWidth="1"/>
    <col min="4105" max="4105" width="8" style="103" customWidth="1"/>
    <col min="4106" max="4106" width="7.125" style="103" customWidth="1"/>
    <col min="4107" max="4107" width="6.25" style="103" customWidth="1"/>
    <col min="4108" max="4108" width="10.25" style="103" customWidth="1"/>
    <col min="4109" max="4109" width="9.75" style="103" customWidth="1"/>
    <col min="4110" max="4110" width="8.375" style="103" customWidth="1"/>
    <col min="4111" max="4111" width="8" style="103" customWidth="1"/>
    <col min="4112" max="4352" width="9" style="103"/>
    <col min="4353" max="4353" width="11.875" style="103" customWidth="1"/>
    <col min="4354" max="4355" width="0" style="103" hidden="1" customWidth="1"/>
    <col min="4356" max="4356" width="7.125" style="103" customWidth="1"/>
    <col min="4357" max="4357" width="6.625" style="103" customWidth="1"/>
    <col min="4358" max="4358" width="8.125" style="103" customWidth="1"/>
    <col min="4359" max="4359" width="7.375" style="103" customWidth="1"/>
    <col min="4360" max="4360" width="6.75" style="103" customWidth="1"/>
    <col min="4361" max="4361" width="8" style="103" customWidth="1"/>
    <col min="4362" max="4362" width="7.125" style="103" customWidth="1"/>
    <col min="4363" max="4363" width="6.25" style="103" customWidth="1"/>
    <col min="4364" max="4364" width="10.25" style="103" customWidth="1"/>
    <col min="4365" max="4365" width="9.75" style="103" customWidth="1"/>
    <col min="4366" max="4366" width="8.375" style="103" customWidth="1"/>
    <col min="4367" max="4367" width="8" style="103" customWidth="1"/>
    <col min="4368" max="4608" width="9" style="103"/>
    <col min="4609" max="4609" width="11.875" style="103" customWidth="1"/>
    <col min="4610" max="4611" width="0" style="103" hidden="1" customWidth="1"/>
    <col min="4612" max="4612" width="7.125" style="103" customWidth="1"/>
    <col min="4613" max="4613" width="6.625" style="103" customWidth="1"/>
    <col min="4614" max="4614" width="8.125" style="103" customWidth="1"/>
    <col min="4615" max="4615" width="7.375" style="103" customWidth="1"/>
    <col min="4616" max="4616" width="6.75" style="103" customWidth="1"/>
    <col min="4617" max="4617" width="8" style="103" customWidth="1"/>
    <col min="4618" max="4618" width="7.125" style="103" customWidth="1"/>
    <col min="4619" max="4619" width="6.25" style="103" customWidth="1"/>
    <col min="4620" max="4620" width="10.25" style="103" customWidth="1"/>
    <col min="4621" max="4621" width="9.75" style="103" customWidth="1"/>
    <col min="4622" max="4622" width="8.375" style="103" customWidth="1"/>
    <col min="4623" max="4623" width="8" style="103" customWidth="1"/>
    <col min="4624" max="4864" width="9" style="103"/>
    <col min="4865" max="4865" width="11.875" style="103" customWidth="1"/>
    <col min="4866" max="4867" width="0" style="103" hidden="1" customWidth="1"/>
    <col min="4868" max="4868" width="7.125" style="103" customWidth="1"/>
    <col min="4869" max="4869" width="6.625" style="103" customWidth="1"/>
    <col min="4870" max="4870" width="8.125" style="103" customWidth="1"/>
    <col min="4871" max="4871" width="7.375" style="103" customWidth="1"/>
    <col min="4872" max="4872" width="6.75" style="103" customWidth="1"/>
    <col min="4873" max="4873" width="8" style="103" customWidth="1"/>
    <col min="4874" max="4874" width="7.125" style="103" customWidth="1"/>
    <col min="4875" max="4875" width="6.25" style="103" customWidth="1"/>
    <col min="4876" max="4876" width="10.25" style="103" customWidth="1"/>
    <col min="4877" max="4877" width="9.75" style="103" customWidth="1"/>
    <col min="4878" max="4878" width="8.375" style="103" customWidth="1"/>
    <col min="4879" max="4879" width="8" style="103" customWidth="1"/>
    <col min="4880" max="5120" width="9" style="103"/>
    <col min="5121" max="5121" width="11.875" style="103" customWidth="1"/>
    <col min="5122" max="5123" width="0" style="103" hidden="1" customWidth="1"/>
    <col min="5124" max="5124" width="7.125" style="103" customWidth="1"/>
    <col min="5125" max="5125" width="6.625" style="103" customWidth="1"/>
    <col min="5126" max="5126" width="8.125" style="103" customWidth="1"/>
    <col min="5127" max="5127" width="7.375" style="103" customWidth="1"/>
    <col min="5128" max="5128" width="6.75" style="103" customWidth="1"/>
    <col min="5129" max="5129" width="8" style="103" customWidth="1"/>
    <col min="5130" max="5130" width="7.125" style="103" customWidth="1"/>
    <col min="5131" max="5131" width="6.25" style="103" customWidth="1"/>
    <col min="5132" max="5132" width="10.25" style="103" customWidth="1"/>
    <col min="5133" max="5133" width="9.75" style="103" customWidth="1"/>
    <col min="5134" max="5134" width="8.375" style="103" customWidth="1"/>
    <col min="5135" max="5135" width="8" style="103" customWidth="1"/>
    <col min="5136" max="5376" width="9" style="103"/>
    <col min="5377" max="5377" width="11.875" style="103" customWidth="1"/>
    <col min="5378" max="5379" width="0" style="103" hidden="1" customWidth="1"/>
    <col min="5380" max="5380" width="7.125" style="103" customWidth="1"/>
    <col min="5381" max="5381" width="6.625" style="103" customWidth="1"/>
    <col min="5382" max="5382" width="8.125" style="103" customWidth="1"/>
    <col min="5383" max="5383" width="7.375" style="103" customWidth="1"/>
    <col min="5384" max="5384" width="6.75" style="103" customWidth="1"/>
    <col min="5385" max="5385" width="8" style="103" customWidth="1"/>
    <col min="5386" max="5386" width="7.125" style="103" customWidth="1"/>
    <col min="5387" max="5387" width="6.25" style="103" customWidth="1"/>
    <col min="5388" max="5388" width="10.25" style="103" customWidth="1"/>
    <col min="5389" max="5389" width="9.75" style="103" customWidth="1"/>
    <col min="5390" max="5390" width="8.375" style="103" customWidth="1"/>
    <col min="5391" max="5391" width="8" style="103" customWidth="1"/>
    <col min="5392" max="5632" width="9" style="103"/>
    <col min="5633" max="5633" width="11.875" style="103" customWidth="1"/>
    <col min="5634" max="5635" width="0" style="103" hidden="1" customWidth="1"/>
    <col min="5636" max="5636" width="7.125" style="103" customWidth="1"/>
    <col min="5637" max="5637" width="6.625" style="103" customWidth="1"/>
    <col min="5638" max="5638" width="8.125" style="103" customWidth="1"/>
    <col min="5639" max="5639" width="7.375" style="103" customWidth="1"/>
    <col min="5640" max="5640" width="6.75" style="103" customWidth="1"/>
    <col min="5641" max="5641" width="8" style="103" customWidth="1"/>
    <col min="5642" max="5642" width="7.125" style="103" customWidth="1"/>
    <col min="5643" max="5643" width="6.25" style="103" customWidth="1"/>
    <col min="5644" max="5644" width="10.25" style="103" customWidth="1"/>
    <col min="5645" max="5645" width="9.75" style="103" customWidth="1"/>
    <col min="5646" max="5646" width="8.375" style="103" customWidth="1"/>
    <col min="5647" max="5647" width="8" style="103" customWidth="1"/>
    <col min="5648" max="5888" width="9" style="103"/>
    <col min="5889" max="5889" width="11.875" style="103" customWidth="1"/>
    <col min="5890" max="5891" width="0" style="103" hidden="1" customWidth="1"/>
    <col min="5892" max="5892" width="7.125" style="103" customWidth="1"/>
    <col min="5893" max="5893" width="6.625" style="103" customWidth="1"/>
    <col min="5894" max="5894" width="8.125" style="103" customWidth="1"/>
    <col min="5895" max="5895" width="7.375" style="103" customWidth="1"/>
    <col min="5896" max="5896" width="6.75" style="103" customWidth="1"/>
    <col min="5897" max="5897" width="8" style="103" customWidth="1"/>
    <col min="5898" max="5898" width="7.125" style="103" customWidth="1"/>
    <col min="5899" max="5899" width="6.25" style="103" customWidth="1"/>
    <col min="5900" max="5900" width="10.25" style="103" customWidth="1"/>
    <col min="5901" max="5901" width="9.75" style="103" customWidth="1"/>
    <col min="5902" max="5902" width="8.375" style="103" customWidth="1"/>
    <col min="5903" max="5903" width="8" style="103" customWidth="1"/>
    <col min="5904" max="6144" width="9" style="103"/>
    <col min="6145" max="6145" width="11.875" style="103" customWidth="1"/>
    <col min="6146" max="6147" width="0" style="103" hidden="1" customWidth="1"/>
    <col min="6148" max="6148" width="7.125" style="103" customWidth="1"/>
    <col min="6149" max="6149" width="6.625" style="103" customWidth="1"/>
    <col min="6150" max="6150" width="8.125" style="103" customWidth="1"/>
    <col min="6151" max="6151" width="7.375" style="103" customWidth="1"/>
    <col min="6152" max="6152" width="6.75" style="103" customWidth="1"/>
    <col min="6153" max="6153" width="8" style="103" customWidth="1"/>
    <col min="6154" max="6154" width="7.125" style="103" customWidth="1"/>
    <col min="6155" max="6155" width="6.25" style="103" customWidth="1"/>
    <col min="6156" max="6156" width="10.25" style="103" customWidth="1"/>
    <col min="6157" max="6157" width="9.75" style="103" customWidth="1"/>
    <col min="6158" max="6158" width="8.375" style="103" customWidth="1"/>
    <col min="6159" max="6159" width="8" style="103" customWidth="1"/>
    <col min="6160" max="6400" width="9" style="103"/>
    <col min="6401" max="6401" width="11.875" style="103" customWidth="1"/>
    <col min="6402" max="6403" width="0" style="103" hidden="1" customWidth="1"/>
    <col min="6404" max="6404" width="7.125" style="103" customWidth="1"/>
    <col min="6405" max="6405" width="6.625" style="103" customWidth="1"/>
    <col min="6406" max="6406" width="8.125" style="103" customWidth="1"/>
    <col min="6407" max="6407" width="7.375" style="103" customWidth="1"/>
    <col min="6408" max="6408" width="6.75" style="103" customWidth="1"/>
    <col min="6409" max="6409" width="8" style="103" customWidth="1"/>
    <col min="6410" max="6410" width="7.125" style="103" customWidth="1"/>
    <col min="6411" max="6411" width="6.25" style="103" customWidth="1"/>
    <col min="6412" max="6412" width="10.25" style="103" customWidth="1"/>
    <col min="6413" max="6413" width="9.75" style="103" customWidth="1"/>
    <col min="6414" max="6414" width="8.375" style="103" customWidth="1"/>
    <col min="6415" max="6415" width="8" style="103" customWidth="1"/>
    <col min="6416" max="6656" width="9" style="103"/>
    <col min="6657" max="6657" width="11.875" style="103" customWidth="1"/>
    <col min="6658" max="6659" width="0" style="103" hidden="1" customWidth="1"/>
    <col min="6660" max="6660" width="7.125" style="103" customWidth="1"/>
    <col min="6661" max="6661" width="6.625" style="103" customWidth="1"/>
    <col min="6662" max="6662" width="8.125" style="103" customWidth="1"/>
    <col min="6663" max="6663" width="7.375" style="103" customWidth="1"/>
    <col min="6664" max="6664" width="6.75" style="103" customWidth="1"/>
    <col min="6665" max="6665" width="8" style="103" customWidth="1"/>
    <col min="6666" max="6666" width="7.125" style="103" customWidth="1"/>
    <col min="6667" max="6667" width="6.25" style="103" customWidth="1"/>
    <col min="6668" max="6668" width="10.25" style="103" customWidth="1"/>
    <col min="6669" max="6669" width="9.75" style="103" customWidth="1"/>
    <col min="6670" max="6670" width="8.375" style="103" customWidth="1"/>
    <col min="6671" max="6671" width="8" style="103" customWidth="1"/>
    <col min="6672" max="6912" width="9" style="103"/>
    <col min="6913" max="6913" width="11.875" style="103" customWidth="1"/>
    <col min="6914" max="6915" width="0" style="103" hidden="1" customWidth="1"/>
    <col min="6916" max="6916" width="7.125" style="103" customWidth="1"/>
    <col min="6917" max="6917" width="6.625" style="103" customWidth="1"/>
    <col min="6918" max="6918" width="8.125" style="103" customWidth="1"/>
    <col min="6919" max="6919" width="7.375" style="103" customWidth="1"/>
    <col min="6920" max="6920" width="6.75" style="103" customWidth="1"/>
    <col min="6921" max="6921" width="8" style="103" customWidth="1"/>
    <col min="6922" max="6922" width="7.125" style="103" customWidth="1"/>
    <col min="6923" max="6923" width="6.25" style="103" customWidth="1"/>
    <col min="6924" max="6924" width="10.25" style="103" customWidth="1"/>
    <col min="6925" max="6925" width="9.75" style="103" customWidth="1"/>
    <col min="6926" max="6926" width="8.375" style="103" customWidth="1"/>
    <col min="6927" max="6927" width="8" style="103" customWidth="1"/>
    <col min="6928" max="7168" width="9" style="103"/>
    <col min="7169" max="7169" width="11.875" style="103" customWidth="1"/>
    <col min="7170" max="7171" width="0" style="103" hidden="1" customWidth="1"/>
    <col min="7172" max="7172" width="7.125" style="103" customWidth="1"/>
    <col min="7173" max="7173" width="6.625" style="103" customWidth="1"/>
    <col min="7174" max="7174" width="8.125" style="103" customWidth="1"/>
    <col min="7175" max="7175" width="7.375" style="103" customWidth="1"/>
    <col min="7176" max="7176" width="6.75" style="103" customWidth="1"/>
    <col min="7177" max="7177" width="8" style="103" customWidth="1"/>
    <col min="7178" max="7178" width="7.125" style="103" customWidth="1"/>
    <col min="7179" max="7179" width="6.25" style="103" customWidth="1"/>
    <col min="7180" max="7180" width="10.25" style="103" customWidth="1"/>
    <col min="7181" max="7181" width="9.75" style="103" customWidth="1"/>
    <col min="7182" max="7182" width="8.375" style="103" customWidth="1"/>
    <col min="7183" max="7183" width="8" style="103" customWidth="1"/>
    <col min="7184" max="7424" width="9" style="103"/>
    <col min="7425" max="7425" width="11.875" style="103" customWidth="1"/>
    <col min="7426" max="7427" width="0" style="103" hidden="1" customWidth="1"/>
    <col min="7428" max="7428" width="7.125" style="103" customWidth="1"/>
    <col min="7429" max="7429" width="6.625" style="103" customWidth="1"/>
    <col min="7430" max="7430" width="8.125" style="103" customWidth="1"/>
    <col min="7431" max="7431" width="7.375" style="103" customWidth="1"/>
    <col min="7432" max="7432" width="6.75" style="103" customWidth="1"/>
    <col min="7433" max="7433" width="8" style="103" customWidth="1"/>
    <col min="7434" max="7434" width="7.125" style="103" customWidth="1"/>
    <col min="7435" max="7435" width="6.25" style="103" customWidth="1"/>
    <col min="7436" max="7436" width="10.25" style="103" customWidth="1"/>
    <col min="7437" max="7437" width="9.75" style="103" customWidth="1"/>
    <col min="7438" max="7438" width="8.375" style="103" customWidth="1"/>
    <col min="7439" max="7439" width="8" style="103" customWidth="1"/>
    <col min="7440" max="7680" width="9" style="103"/>
    <col min="7681" max="7681" width="11.875" style="103" customWidth="1"/>
    <col min="7682" max="7683" width="0" style="103" hidden="1" customWidth="1"/>
    <col min="7684" max="7684" width="7.125" style="103" customWidth="1"/>
    <col min="7685" max="7685" width="6.625" style="103" customWidth="1"/>
    <col min="7686" max="7686" width="8.125" style="103" customWidth="1"/>
    <col min="7687" max="7687" width="7.375" style="103" customWidth="1"/>
    <col min="7688" max="7688" width="6.75" style="103" customWidth="1"/>
    <col min="7689" max="7689" width="8" style="103" customWidth="1"/>
    <col min="7690" max="7690" width="7.125" style="103" customWidth="1"/>
    <col min="7691" max="7691" width="6.25" style="103" customWidth="1"/>
    <col min="7692" max="7692" width="10.25" style="103" customWidth="1"/>
    <col min="7693" max="7693" width="9.75" style="103" customWidth="1"/>
    <col min="7694" max="7694" width="8.375" style="103" customWidth="1"/>
    <col min="7695" max="7695" width="8" style="103" customWidth="1"/>
    <col min="7696" max="7936" width="9" style="103"/>
    <col min="7937" max="7937" width="11.875" style="103" customWidth="1"/>
    <col min="7938" max="7939" width="0" style="103" hidden="1" customWidth="1"/>
    <col min="7940" max="7940" width="7.125" style="103" customWidth="1"/>
    <col min="7941" max="7941" width="6.625" style="103" customWidth="1"/>
    <col min="7942" max="7942" width="8.125" style="103" customWidth="1"/>
    <col min="7943" max="7943" width="7.375" style="103" customWidth="1"/>
    <col min="7944" max="7944" width="6.75" style="103" customWidth="1"/>
    <col min="7945" max="7945" width="8" style="103" customWidth="1"/>
    <col min="7946" max="7946" width="7.125" style="103" customWidth="1"/>
    <col min="7947" max="7947" width="6.25" style="103" customWidth="1"/>
    <col min="7948" max="7948" width="10.25" style="103" customWidth="1"/>
    <col min="7949" max="7949" width="9.75" style="103" customWidth="1"/>
    <col min="7950" max="7950" width="8.375" style="103" customWidth="1"/>
    <col min="7951" max="7951" width="8" style="103" customWidth="1"/>
    <col min="7952" max="8192" width="9" style="103"/>
    <col min="8193" max="8193" width="11.875" style="103" customWidth="1"/>
    <col min="8194" max="8195" width="0" style="103" hidden="1" customWidth="1"/>
    <col min="8196" max="8196" width="7.125" style="103" customWidth="1"/>
    <col min="8197" max="8197" width="6.625" style="103" customWidth="1"/>
    <col min="8198" max="8198" width="8.125" style="103" customWidth="1"/>
    <col min="8199" max="8199" width="7.375" style="103" customWidth="1"/>
    <col min="8200" max="8200" width="6.75" style="103" customWidth="1"/>
    <col min="8201" max="8201" width="8" style="103" customWidth="1"/>
    <col min="8202" max="8202" width="7.125" style="103" customWidth="1"/>
    <col min="8203" max="8203" width="6.25" style="103" customWidth="1"/>
    <col min="8204" max="8204" width="10.25" style="103" customWidth="1"/>
    <col min="8205" max="8205" width="9.75" style="103" customWidth="1"/>
    <col min="8206" max="8206" width="8.375" style="103" customWidth="1"/>
    <col min="8207" max="8207" width="8" style="103" customWidth="1"/>
    <col min="8208" max="8448" width="9" style="103"/>
    <col min="8449" max="8449" width="11.875" style="103" customWidth="1"/>
    <col min="8450" max="8451" width="0" style="103" hidden="1" customWidth="1"/>
    <col min="8452" max="8452" width="7.125" style="103" customWidth="1"/>
    <col min="8453" max="8453" width="6.625" style="103" customWidth="1"/>
    <col min="8454" max="8454" width="8.125" style="103" customWidth="1"/>
    <col min="8455" max="8455" width="7.375" style="103" customWidth="1"/>
    <col min="8456" max="8456" width="6.75" style="103" customWidth="1"/>
    <col min="8457" max="8457" width="8" style="103" customWidth="1"/>
    <col min="8458" max="8458" width="7.125" style="103" customWidth="1"/>
    <col min="8459" max="8459" width="6.25" style="103" customWidth="1"/>
    <col min="8460" max="8460" width="10.25" style="103" customWidth="1"/>
    <col min="8461" max="8461" width="9.75" style="103" customWidth="1"/>
    <col min="8462" max="8462" width="8.375" style="103" customWidth="1"/>
    <col min="8463" max="8463" width="8" style="103" customWidth="1"/>
    <col min="8464" max="8704" width="9" style="103"/>
    <col min="8705" max="8705" width="11.875" style="103" customWidth="1"/>
    <col min="8706" max="8707" width="0" style="103" hidden="1" customWidth="1"/>
    <col min="8708" max="8708" width="7.125" style="103" customWidth="1"/>
    <col min="8709" max="8709" width="6.625" style="103" customWidth="1"/>
    <col min="8710" max="8710" width="8.125" style="103" customWidth="1"/>
    <col min="8711" max="8711" width="7.375" style="103" customWidth="1"/>
    <col min="8712" max="8712" width="6.75" style="103" customWidth="1"/>
    <col min="8713" max="8713" width="8" style="103" customWidth="1"/>
    <col min="8714" max="8714" width="7.125" style="103" customWidth="1"/>
    <col min="8715" max="8715" width="6.25" style="103" customWidth="1"/>
    <col min="8716" max="8716" width="10.25" style="103" customWidth="1"/>
    <col min="8717" max="8717" width="9.75" style="103" customWidth="1"/>
    <col min="8718" max="8718" width="8.375" style="103" customWidth="1"/>
    <col min="8719" max="8719" width="8" style="103" customWidth="1"/>
    <col min="8720" max="8960" width="9" style="103"/>
    <col min="8961" max="8961" width="11.875" style="103" customWidth="1"/>
    <col min="8962" max="8963" width="0" style="103" hidden="1" customWidth="1"/>
    <col min="8964" max="8964" width="7.125" style="103" customWidth="1"/>
    <col min="8965" max="8965" width="6.625" style="103" customWidth="1"/>
    <col min="8966" max="8966" width="8.125" style="103" customWidth="1"/>
    <col min="8967" max="8967" width="7.375" style="103" customWidth="1"/>
    <col min="8968" max="8968" width="6.75" style="103" customWidth="1"/>
    <col min="8969" max="8969" width="8" style="103" customWidth="1"/>
    <col min="8970" max="8970" width="7.125" style="103" customWidth="1"/>
    <col min="8971" max="8971" width="6.25" style="103" customWidth="1"/>
    <col min="8972" max="8972" width="10.25" style="103" customWidth="1"/>
    <col min="8973" max="8973" width="9.75" style="103" customWidth="1"/>
    <col min="8974" max="8974" width="8.375" style="103" customWidth="1"/>
    <col min="8975" max="8975" width="8" style="103" customWidth="1"/>
    <col min="8976" max="9216" width="9" style="103"/>
    <col min="9217" max="9217" width="11.875" style="103" customWidth="1"/>
    <col min="9218" max="9219" width="0" style="103" hidden="1" customWidth="1"/>
    <col min="9220" max="9220" width="7.125" style="103" customWidth="1"/>
    <col min="9221" max="9221" width="6.625" style="103" customWidth="1"/>
    <col min="9222" max="9222" width="8.125" style="103" customWidth="1"/>
    <col min="9223" max="9223" width="7.375" style="103" customWidth="1"/>
    <col min="9224" max="9224" width="6.75" style="103" customWidth="1"/>
    <col min="9225" max="9225" width="8" style="103" customWidth="1"/>
    <col min="9226" max="9226" width="7.125" style="103" customWidth="1"/>
    <col min="9227" max="9227" width="6.25" style="103" customWidth="1"/>
    <col min="9228" max="9228" width="10.25" style="103" customWidth="1"/>
    <col min="9229" max="9229" width="9.75" style="103" customWidth="1"/>
    <col min="9230" max="9230" width="8.375" style="103" customWidth="1"/>
    <col min="9231" max="9231" width="8" style="103" customWidth="1"/>
    <col min="9232" max="9472" width="9" style="103"/>
    <col min="9473" max="9473" width="11.875" style="103" customWidth="1"/>
    <col min="9474" max="9475" width="0" style="103" hidden="1" customWidth="1"/>
    <col min="9476" max="9476" width="7.125" style="103" customWidth="1"/>
    <col min="9477" max="9477" width="6.625" style="103" customWidth="1"/>
    <col min="9478" max="9478" width="8.125" style="103" customWidth="1"/>
    <col min="9479" max="9479" width="7.375" style="103" customWidth="1"/>
    <col min="9480" max="9480" width="6.75" style="103" customWidth="1"/>
    <col min="9481" max="9481" width="8" style="103" customWidth="1"/>
    <col min="9482" max="9482" width="7.125" style="103" customWidth="1"/>
    <col min="9483" max="9483" width="6.25" style="103" customWidth="1"/>
    <col min="9484" max="9484" width="10.25" style="103" customWidth="1"/>
    <col min="9485" max="9485" width="9.75" style="103" customWidth="1"/>
    <col min="9486" max="9486" width="8.375" style="103" customWidth="1"/>
    <col min="9487" max="9487" width="8" style="103" customWidth="1"/>
    <col min="9488" max="9728" width="9" style="103"/>
    <col min="9729" max="9729" width="11.875" style="103" customWidth="1"/>
    <col min="9730" max="9731" width="0" style="103" hidden="1" customWidth="1"/>
    <col min="9732" max="9732" width="7.125" style="103" customWidth="1"/>
    <col min="9733" max="9733" width="6.625" style="103" customWidth="1"/>
    <col min="9734" max="9734" width="8.125" style="103" customWidth="1"/>
    <col min="9735" max="9735" width="7.375" style="103" customWidth="1"/>
    <col min="9736" max="9736" width="6.75" style="103" customWidth="1"/>
    <col min="9737" max="9737" width="8" style="103" customWidth="1"/>
    <col min="9738" max="9738" width="7.125" style="103" customWidth="1"/>
    <col min="9739" max="9739" width="6.25" style="103" customWidth="1"/>
    <col min="9740" max="9740" width="10.25" style="103" customWidth="1"/>
    <col min="9741" max="9741" width="9.75" style="103" customWidth="1"/>
    <col min="9742" max="9742" width="8.375" style="103" customWidth="1"/>
    <col min="9743" max="9743" width="8" style="103" customWidth="1"/>
    <col min="9744" max="9984" width="9" style="103"/>
    <col min="9985" max="9985" width="11.875" style="103" customWidth="1"/>
    <col min="9986" max="9987" width="0" style="103" hidden="1" customWidth="1"/>
    <col min="9988" max="9988" width="7.125" style="103" customWidth="1"/>
    <col min="9989" max="9989" width="6.625" style="103" customWidth="1"/>
    <col min="9990" max="9990" width="8.125" style="103" customWidth="1"/>
    <col min="9991" max="9991" width="7.375" style="103" customWidth="1"/>
    <col min="9992" max="9992" width="6.75" style="103" customWidth="1"/>
    <col min="9993" max="9993" width="8" style="103" customWidth="1"/>
    <col min="9994" max="9994" width="7.125" style="103" customWidth="1"/>
    <col min="9995" max="9995" width="6.25" style="103" customWidth="1"/>
    <col min="9996" max="9996" width="10.25" style="103" customWidth="1"/>
    <col min="9997" max="9997" width="9.75" style="103" customWidth="1"/>
    <col min="9998" max="9998" width="8.375" style="103" customWidth="1"/>
    <col min="9999" max="9999" width="8" style="103" customWidth="1"/>
    <col min="10000" max="10240" width="9" style="103"/>
    <col min="10241" max="10241" width="11.875" style="103" customWidth="1"/>
    <col min="10242" max="10243" width="0" style="103" hidden="1" customWidth="1"/>
    <col min="10244" max="10244" width="7.125" style="103" customWidth="1"/>
    <col min="10245" max="10245" width="6.625" style="103" customWidth="1"/>
    <col min="10246" max="10246" width="8.125" style="103" customWidth="1"/>
    <col min="10247" max="10247" width="7.375" style="103" customWidth="1"/>
    <col min="10248" max="10248" width="6.75" style="103" customWidth="1"/>
    <col min="10249" max="10249" width="8" style="103" customWidth="1"/>
    <col min="10250" max="10250" width="7.125" style="103" customWidth="1"/>
    <col min="10251" max="10251" width="6.25" style="103" customWidth="1"/>
    <col min="10252" max="10252" width="10.25" style="103" customWidth="1"/>
    <col min="10253" max="10253" width="9.75" style="103" customWidth="1"/>
    <col min="10254" max="10254" width="8.375" style="103" customWidth="1"/>
    <col min="10255" max="10255" width="8" style="103" customWidth="1"/>
    <col min="10256" max="10496" width="9" style="103"/>
    <col min="10497" max="10497" width="11.875" style="103" customWidth="1"/>
    <col min="10498" max="10499" width="0" style="103" hidden="1" customWidth="1"/>
    <col min="10500" max="10500" width="7.125" style="103" customWidth="1"/>
    <col min="10501" max="10501" width="6.625" style="103" customWidth="1"/>
    <col min="10502" max="10502" width="8.125" style="103" customWidth="1"/>
    <col min="10503" max="10503" width="7.375" style="103" customWidth="1"/>
    <col min="10504" max="10504" width="6.75" style="103" customWidth="1"/>
    <col min="10505" max="10505" width="8" style="103" customWidth="1"/>
    <col min="10506" max="10506" width="7.125" style="103" customWidth="1"/>
    <col min="10507" max="10507" width="6.25" style="103" customWidth="1"/>
    <col min="10508" max="10508" width="10.25" style="103" customWidth="1"/>
    <col min="10509" max="10509" width="9.75" style="103" customWidth="1"/>
    <col min="10510" max="10510" width="8.375" style="103" customWidth="1"/>
    <col min="10511" max="10511" width="8" style="103" customWidth="1"/>
    <col min="10512" max="10752" width="9" style="103"/>
    <col min="10753" max="10753" width="11.875" style="103" customWidth="1"/>
    <col min="10754" max="10755" width="0" style="103" hidden="1" customWidth="1"/>
    <col min="10756" max="10756" width="7.125" style="103" customWidth="1"/>
    <col min="10757" max="10757" width="6.625" style="103" customWidth="1"/>
    <col min="10758" max="10758" width="8.125" style="103" customWidth="1"/>
    <col min="10759" max="10759" width="7.375" style="103" customWidth="1"/>
    <col min="10760" max="10760" width="6.75" style="103" customWidth="1"/>
    <col min="10761" max="10761" width="8" style="103" customWidth="1"/>
    <col min="10762" max="10762" width="7.125" style="103" customWidth="1"/>
    <col min="10763" max="10763" width="6.25" style="103" customWidth="1"/>
    <col min="10764" max="10764" width="10.25" style="103" customWidth="1"/>
    <col min="10765" max="10765" width="9.75" style="103" customWidth="1"/>
    <col min="10766" max="10766" width="8.375" style="103" customWidth="1"/>
    <col min="10767" max="10767" width="8" style="103" customWidth="1"/>
    <col min="10768" max="11008" width="9" style="103"/>
    <col min="11009" max="11009" width="11.875" style="103" customWidth="1"/>
    <col min="11010" max="11011" width="0" style="103" hidden="1" customWidth="1"/>
    <col min="11012" max="11012" width="7.125" style="103" customWidth="1"/>
    <col min="11013" max="11013" width="6.625" style="103" customWidth="1"/>
    <col min="11014" max="11014" width="8.125" style="103" customWidth="1"/>
    <col min="11015" max="11015" width="7.375" style="103" customWidth="1"/>
    <col min="11016" max="11016" width="6.75" style="103" customWidth="1"/>
    <col min="11017" max="11017" width="8" style="103" customWidth="1"/>
    <col min="11018" max="11018" width="7.125" style="103" customWidth="1"/>
    <col min="11019" max="11019" width="6.25" style="103" customWidth="1"/>
    <col min="11020" max="11020" width="10.25" style="103" customWidth="1"/>
    <col min="11021" max="11021" width="9.75" style="103" customWidth="1"/>
    <col min="11022" max="11022" width="8.375" style="103" customWidth="1"/>
    <col min="11023" max="11023" width="8" style="103" customWidth="1"/>
    <col min="11024" max="11264" width="9" style="103"/>
    <col min="11265" max="11265" width="11.875" style="103" customWidth="1"/>
    <col min="11266" max="11267" width="0" style="103" hidden="1" customWidth="1"/>
    <col min="11268" max="11268" width="7.125" style="103" customWidth="1"/>
    <col min="11269" max="11269" width="6.625" style="103" customWidth="1"/>
    <col min="11270" max="11270" width="8.125" style="103" customWidth="1"/>
    <col min="11271" max="11271" width="7.375" style="103" customWidth="1"/>
    <col min="11272" max="11272" width="6.75" style="103" customWidth="1"/>
    <col min="11273" max="11273" width="8" style="103" customWidth="1"/>
    <col min="11274" max="11274" width="7.125" style="103" customWidth="1"/>
    <col min="11275" max="11275" width="6.25" style="103" customWidth="1"/>
    <col min="11276" max="11276" width="10.25" style="103" customWidth="1"/>
    <col min="11277" max="11277" width="9.75" style="103" customWidth="1"/>
    <col min="11278" max="11278" width="8.375" style="103" customWidth="1"/>
    <col min="11279" max="11279" width="8" style="103" customWidth="1"/>
    <col min="11280" max="11520" width="9" style="103"/>
    <col min="11521" max="11521" width="11.875" style="103" customWidth="1"/>
    <col min="11522" max="11523" width="0" style="103" hidden="1" customWidth="1"/>
    <col min="11524" max="11524" width="7.125" style="103" customWidth="1"/>
    <col min="11525" max="11525" width="6.625" style="103" customWidth="1"/>
    <col min="11526" max="11526" width="8.125" style="103" customWidth="1"/>
    <col min="11527" max="11527" width="7.375" style="103" customWidth="1"/>
    <col min="11528" max="11528" width="6.75" style="103" customWidth="1"/>
    <col min="11529" max="11529" width="8" style="103" customWidth="1"/>
    <col min="11530" max="11530" width="7.125" style="103" customWidth="1"/>
    <col min="11531" max="11531" width="6.25" style="103" customWidth="1"/>
    <col min="11532" max="11532" width="10.25" style="103" customWidth="1"/>
    <col min="11533" max="11533" width="9.75" style="103" customWidth="1"/>
    <col min="11534" max="11534" width="8.375" style="103" customWidth="1"/>
    <col min="11535" max="11535" width="8" style="103" customWidth="1"/>
    <col min="11536" max="11776" width="9" style="103"/>
    <col min="11777" max="11777" width="11.875" style="103" customWidth="1"/>
    <col min="11778" max="11779" width="0" style="103" hidden="1" customWidth="1"/>
    <col min="11780" max="11780" width="7.125" style="103" customWidth="1"/>
    <col min="11781" max="11781" width="6.625" style="103" customWidth="1"/>
    <col min="11782" max="11782" width="8.125" style="103" customWidth="1"/>
    <col min="11783" max="11783" width="7.375" style="103" customWidth="1"/>
    <col min="11784" max="11784" width="6.75" style="103" customWidth="1"/>
    <col min="11785" max="11785" width="8" style="103" customWidth="1"/>
    <col min="11786" max="11786" width="7.125" style="103" customWidth="1"/>
    <col min="11787" max="11787" width="6.25" style="103" customWidth="1"/>
    <col min="11788" max="11788" width="10.25" style="103" customWidth="1"/>
    <col min="11789" max="11789" width="9.75" style="103" customWidth="1"/>
    <col min="11790" max="11790" width="8.375" style="103" customWidth="1"/>
    <col min="11791" max="11791" width="8" style="103" customWidth="1"/>
    <col min="11792" max="12032" width="9" style="103"/>
    <col min="12033" max="12033" width="11.875" style="103" customWidth="1"/>
    <col min="12034" max="12035" width="0" style="103" hidden="1" customWidth="1"/>
    <col min="12036" max="12036" width="7.125" style="103" customWidth="1"/>
    <col min="12037" max="12037" width="6.625" style="103" customWidth="1"/>
    <col min="12038" max="12038" width="8.125" style="103" customWidth="1"/>
    <col min="12039" max="12039" width="7.375" style="103" customWidth="1"/>
    <col min="12040" max="12040" width="6.75" style="103" customWidth="1"/>
    <col min="12041" max="12041" width="8" style="103" customWidth="1"/>
    <col min="12042" max="12042" width="7.125" style="103" customWidth="1"/>
    <col min="12043" max="12043" width="6.25" style="103" customWidth="1"/>
    <col min="12044" max="12044" width="10.25" style="103" customWidth="1"/>
    <col min="12045" max="12045" width="9.75" style="103" customWidth="1"/>
    <col min="12046" max="12046" width="8.375" style="103" customWidth="1"/>
    <col min="12047" max="12047" width="8" style="103" customWidth="1"/>
    <col min="12048" max="12288" width="9" style="103"/>
    <col min="12289" max="12289" width="11.875" style="103" customWidth="1"/>
    <col min="12290" max="12291" width="0" style="103" hidden="1" customWidth="1"/>
    <col min="12292" max="12292" width="7.125" style="103" customWidth="1"/>
    <col min="12293" max="12293" width="6.625" style="103" customWidth="1"/>
    <col min="12294" max="12294" width="8.125" style="103" customWidth="1"/>
    <col min="12295" max="12295" width="7.375" style="103" customWidth="1"/>
    <col min="12296" max="12296" width="6.75" style="103" customWidth="1"/>
    <col min="12297" max="12297" width="8" style="103" customWidth="1"/>
    <col min="12298" max="12298" width="7.125" style="103" customWidth="1"/>
    <col min="12299" max="12299" width="6.25" style="103" customWidth="1"/>
    <col min="12300" max="12300" width="10.25" style="103" customWidth="1"/>
    <col min="12301" max="12301" width="9.75" style="103" customWidth="1"/>
    <col min="12302" max="12302" width="8.375" style="103" customWidth="1"/>
    <col min="12303" max="12303" width="8" style="103" customWidth="1"/>
    <col min="12304" max="12544" width="9" style="103"/>
    <col min="12545" max="12545" width="11.875" style="103" customWidth="1"/>
    <col min="12546" max="12547" width="0" style="103" hidden="1" customWidth="1"/>
    <col min="12548" max="12548" width="7.125" style="103" customWidth="1"/>
    <col min="12549" max="12549" width="6.625" style="103" customWidth="1"/>
    <col min="12550" max="12550" width="8.125" style="103" customWidth="1"/>
    <col min="12551" max="12551" width="7.375" style="103" customWidth="1"/>
    <col min="12552" max="12552" width="6.75" style="103" customWidth="1"/>
    <col min="12553" max="12553" width="8" style="103" customWidth="1"/>
    <col min="12554" max="12554" width="7.125" style="103" customWidth="1"/>
    <col min="12555" max="12555" width="6.25" style="103" customWidth="1"/>
    <col min="12556" max="12556" width="10.25" style="103" customWidth="1"/>
    <col min="12557" max="12557" width="9.75" style="103" customWidth="1"/>
    <col min="12558" max="12558" width="8.375" style="103" customWidth="1"/>
    <col min="12559" max="12559" width="8" style="103" customWidth="1"/>
    <col min="12560" max="12800" width="9" style="103"/>
    <col min="12801" max="12801" width="11.875" style="103" customWidth="1"/>
    <col min="12802" max="12803" width="0" style="103" hidden="1" customWidth="1"/>
    <col min="12804" max="12804" width="7.125" style="103" customWidth="1"/>
    <col min="12805" max="12805" width="6.625" style="103" customWidth="1"/>
    <col min="12806" max="12806" width="8.125" style="103" customWidth="1"/>
    <col min="12807" max="12807" width="7.375" style="103" customWidth="1"/>
    <col min="12808" max="12808" width="6.75" style="103" customWidth="1"/>
    <col min="12809" max="12809" width="8" style="103" customWidth="1"/>
    <col min="12810" max="12810" width="7.125" style="103" customWidth="1"/>
    <col min="12811" max="12811" width="6.25" style="103" customWidth="1"/>
    <col min="12812" max="12812" width="10.25" style="103" customWidth="1"/>
    <col min="12813" max="12813" width="9.75" style="103" customWidth="1"/>
    <col min="12814" max="12814" width="8.375" style="103" customWidth="1"/>
    <col min="12815" max="12815" width="8" style="103" customWidth="1"/>
    <col min="12816" max="13056" width="9" style="103"/>
    <col min="13057" max="13057" width="11.875" style="103" customWidth="1"/>
    <col min="13058" max="13059" width="0" style="103" hidden="1" customWidth="1"/>
    <col min="13060" max="13060" width="7.125" style="103" customWidth="1"/>
    <col min="13061" max="13061" width="6.625" style="103" customWidth="1"/>
    <col min="13062" max="13062" width="8.125" style="103" customWidth="1"/>
    <col min="13063" max="13063" width="7.375" style="103" customWidth="1"/>
    <col min="13064" max="13064" width="6.75" style="103" customWidth="1"/>
    <col min="13065" max="13065" width="8" style="103" customWidth="1"/>
    <col min="13066" max="13066" width="7.125" style="103" customWidth="1"/>
    <col min="13067" max="13067" width="6.25" style="103" customWidth="1"/>
    <col min="13068" max="13068" width="10.25" style="103" customWidth="1"/>
    <col min="13069" max="13069" width="9.75" style="103" customWidth="1"/>
    <col min="13070" max="13070" width="8.375" style="103" customWidth="1"/>
    <col min="13071" max="13071" width="8" style="103" customWidth="1"/>
    <col min="13072" max="13312" width="9" style="103"/>
    <col min="13313" max="13313" width="11.875" style="103" customWidth="1"/>
    <col min="13314" max="13315" width="0" style="103" hidden="1" customWidth="1"/>
    <col min="13316" max="13316" width="7.125" style="103" customWidth="1"/>
    <col min="13317" max="13317" width="6.625" style="103" customWidth="1"/>
    <col min="13318" max="13318" width="8.125" style="103" customWidth="1"/>
    <col min="13319" max="13319" width="7.375" style="103" customWidth="1"/>
    <col min="13320" max="13320" width="6.75" style="103" customWidth="1"/>
    <col min="13321" max="13321" width="8" style="103" customWidth="1"/>
    <col min="13322" max="13322" width="7.125" style="103" customWidth="1"/>
    <col min="13323" max="13323" width="6.25" style="103" customWidth="1"/>
    <col min="13324" max="13324" width="10.25" style="103" customWidth="1"/>
    <col min="13325" max="13325" width="9.75" style="103" customWidth="1"/>
    <col min="13326" max="13326" width="8.375" style="103" customWidth="1"/>
    <col min="13327" max="13327" width="8" style="103" customWidth="1"/>
    <col min="13328" max="13568" width="9" style="103"/>
    <col min="13569" max="13569" width="11.875" style="103" customWidth="1"/>
    <col min="13570" max="13571" width="0" style="103" hidden="1" customWidth="1"/>
    <col min="13572" max="13572" width="7.125" style="103" customWidth="1"/>
    <col min="13573" max="13573" width="6.625" style="103" customWidth="1"/>
    <col min="13574" max="13574" width="8.125" style="103" customWidth="1"/>
    <col min="13575" max="13575" width="7.375" style="103" customWidth="1"/>
    <col min="13576" max="13576" width="6.75" style="103" customWidth="1"/>
    <col min="13577" max="13577" width="8" style="103" customWidth="1"/>
    <col min="13578" max="13578" width="7.125" style="103" customWidth="1"/>
    <col min="13579" max="13579" width="6.25" style="103" customWidth="1"/>
    <col min="13580" max="13580" width="10.25" style="103" customWidth="1"/>
    <col min="13581" max="13581" width="9.75" style="103" customWidth="1"/>
    <col min="13582" max="13582" width="8.375" style="103" customWidth="1"/>
    <col min="13583" max="13583" width="8" style="103" customWidth="1"/>
    <col min="13584" max="13824" width="9" style="103"/>
    <col min="13825" max="13825" width="11.875" style="103" customWidth="1"/>
    <col min="13826" max="13827" width="0" style="103" hidden="1" customWidth="1"/>
    <col min="13828" max="13828" width="7.125" style="103" customWidth="1"/>
    <col min="13829" max="13829" width="6.625" style="103" customWidth="1"/>
    <col min="13830" max="13830" width="8.125" style="103" customWidth="1"/>
    <col min="13831" max="13831" width="7.375" style="103" customWidth="1"/>
    <col min="13832" max="13832" width="6.75" style="103" customWidth="1"/>
    <col min="13833" max="13833" width="8" style="103" customWidth="1"/>
    <col min="13834" max="13834" width="7.125" style="103" customWidth="1"/>
    <col min="13835" max="13835" width="6.25" style="103" customWidth="1"/>
    <col min="13836" max="13836" width="10.25" style="103" customWidth="1"/>
    <col min="13837" max="13837" width="9.75" style="103" customWidth="1"/>
    <col min="13838" max="13838" width="8.375" style="103" customWidth="1"/>
    <col min="13839" max="13839" width="8" style="103" customWidth="1"/>
    <col min="13840" max="14080" width="9" style="103"/>
    <col min="14081" max="14081" width="11.875" style="103" customWidth="1"/>
    <col min="14082" max="14083" width="0" style="103" hidden="1" customWidth="1"/>
    <col min="14084" max="14084" width="7.125" style="103" customWidth="1"/>
    <col min="14085" max="14085" width="6.625" style="103" customWidth="1"/>
    <col min="14086" max="14086" width="8.125" style="103" customWidth="1"/>
    <col min="14087" max="14087" width="7.375" style="103" customWidth="1"/>
    <col min="14088" max="14088" width="6.75" style="103" customWidth="1"/>
    <col min="14089" max="14089" width="8" style="103" customWidth="1"/>
    <col min="14090" max="14090" width="7.125" style="103" customWidth="1"/>
    <col min="14091" max="14091" width="6.25" style="103" customWidth="1"/>
    <col min="14092" max="14092" width="10.25" style="103" customWidth="1"/>
    <col min="14093" max="14093" width="9.75" style="103" customWidth="1"/>
    <col min="14094" max="14094" width="8.375" style="103" customWidth="1"/>
    <col min="14095" max="14095" width="8" style="103" customWidth="1"/>
    <col min="14096" max="14336" width="9" style="103"/>
    <col min="14337" max="14337" width="11.875" style="103" customWidth="1"/>
    <col min="14338" max="14339" width="0" style="103" hidden="1" customWidth="1"/>
    <col min="14340" max="14340" width="7.125" style="103" customWidth="1"/>
    <col min="14341" max="14341" width="6.625" style="103" customWidth="1"/>
    <col min="14342" max="14342" width="8.125" style="103" customWidth="1"/>
    <col min="14343" max="14343" width="7.375" style="103" customWidth="1"/>
    <col min="14344" max="14344" width="6.75" style="103" customWidth="1"/>
    <col min="14345" max="14345" width="8" style="103" customWidth="1"/>
    <col min="14346" max="14346" width="7.125" style="103" customWidth="1"/>
    <col min="14347" max="14347" width="6.25" style="103" customWidth="1"/>
    <col min="14348" max="14348" width="10.25" style="103" customWidth="1"/>
    <col min="14349" max="14349" width="9.75" style="103" customWidth="1"/>
    <col min="14350" max="14350" width="8.375" style="103" customWidth="1"/>
    <col min="14351" max="14351" width="8" style="103" customWidth="1"/>
    <col min="14352" max="14592" width="9" style="103"/>
    <col min="14593" max="14593" width="11.875" style="103" customWidth="1"/>
    <col min="14594" max="14595" width="0" style="103" hidden="1" customWidth="1"/>
    <col min="14596" max="14596" width="7.125" style="103" customWidth="1"/>
    <col min="14597" max="14597" width="6.625" style="103" customWidth="1"/>
    <col min="14598" max="14598" width="8.125" style="103" customWidth="1"/>
    <col min="14599" max="14599" width="7.375" style="103" customWidth="1"/>
    <col min="14600" max="14600" width="6.75" style="103" customWidth="1"/>
    <col min="14601" max="14601" width="8" style="103" customWidth="1"/>
    <col min="14602" max="14602" width="7.125" style="103" customWidth="1"/>
    <col min="14603" max="14603" width="6.25" style="103" customWidth="1"/>
    <col min="14604" max="14604" width="10.25" style="103" customWidth="1"/>
    <col min="14605" max="14605" width="9.75" style="103" customWidth="1"/>
    <col min="14606" max="14606" width="8.375" style="103" customWidth="1"/>
    <col min="14607" max="14607" width="8" style="103" customWidth="1"/>
    <col min="14608" max="14848" width="9" style="103"/>
    <col min="14849" max="14849" width="11.875" style="103" customWidth="1"/>
    <col min="14850" max="14851" width="0" style="103" hidden="1" customWidth="1"/>
    <col min="14852" max="14852" width="7.125" style="103" customWidth="1"/>
    <col min="14853" max="14853" width="6.625" style="103" customWidth="1"/>
    <col min="14854" max="14854" width="8.125" style="103" customWidth="1"/>
    <col min="14855" max="14855" width="7.375" style="103" customWidth="1"/>
    <col min="14856" max="14856" width="6.75" style="103" customWidth="1"/>
    <col min="14857" max="14857" width="8" style="103" customWidth="1"/>
    <col min="14858" max="14858" width="7.125" style="103" customWidth="1"/>
    <col min="14859" max="14859" width="6.25" style="103" customWidth="1"/>
    <col min="14860" max="14860" width="10.25" style="103" customWidth="1"/>
    <col min="14861" max="14861" width="9.75" style="103" customWidth="1"/>
    <col min="14862" max="14862" width="8.375" style="103" customWidth="1"/>
    <col min="14863" max="14863" width="8" style="103" customWidth="1"/>
    <col min="14864" max="15104" width="9" style="103"/>
    <col min="15105" max="15105" width="11.875" style="103" customWidth="1"/>
    <col min="15106" max="15107" width="0" style="103" hidden="1" customWidth="1"/>
    <col min="15108" max="15108" width="7.125" style="103" customWidth="1"/>
    <col min="15109" max="15109" width="6.625" style="103" customWidth="1"/>
    <col min="15110" max="15110" width="8.125" style="103" customWidth="1"/>
    <col min="15111" max="15111" width="7.375" style="103" customWidth="1"/>
    <col min="15112" max="15112" width="6.75" style="103" customWidth="1"/>
    <col min="15113" max="15113" width="8" style="103" customWidth="1"/>
    <col min="15114" max="15114" width="7.125" style="103" customWidth="1"/>
    <col min="15115" max="15115" width="6.25" style="103" customWidth="1"/>
    <col min="15116" max="15116" width="10.25" style="103" customWidth="1"/>
    <col min="15117" max="15117" width="9.75" style="103" customWidth="1"/>
    <col min="15118" max="15118" width="8.375" style="103" customWidth="1"/>
    <col min="15119" max="15119" width="8" style="103" customWidth="1"/>
    <col min="15120" max="15360" width="9" style="103"/>
    <col min="15361" max="15361" width="11.875" style="103" customWidth="1"/>
    <col min="15362" max="15363" width="0" style="103" hidden="1" customWidth="1"/>
    <col min="15364" max="15364" width="7.125" style="103" customWidth="1"/>
    <col min="15365" max="15365" width="6.625" style="103" customWidth="1"/>
    <col min="15366" max="15366" width="8.125" style="103" customWidth="1"/>
    <col min="15367" max="15367" width="7.375" style="103" customWidth="1"/>
    <col min="15368" max="15368" width="6.75" style="103" customWidth="1"/>
    <col min="15369" max="15369" width="8" style="103" customWidth="1"/>
    <col min="15370" max="15370" width="7.125" style="103" customWidth="1"/>
    <col min="15371" max="15371" width="6.25" style="103" customWidth="1"/>
    <col min="15372" max="15372" width="10.25" style="103" customWidth="1"/>
    <col min="15373" max="15373" width="9.75" style="103" customWidth="1"/>
    <col min="15374" max="15374" width="8.375" style="103" customWidth="1"/>
    <col min="15375" max="15375" width="8" style="103" customWidth="1"/>
    <col min="15376" max="15616" width="9" style="103"/>
    <col min="15617" max="15617" width="11.875" style="103" customWidth="1"/>
    <col min="15618" max="15619" width="0" style="103" hidden="1" customWidth="1"/>
    <col min="15620" max="15620" width="7.125" style="103" customWidth="1"/>
    <col min="15621" max="15621" width="6.625" style="103" customWidth="1"/>
    <col min="15622" max="15622" width="8.125" style="103" customWidth="1"/>
    <col min="15623" max="15623" width="7.375" style="103" customWidth="1"/>
    <col min="15624" max="15624" width="6.75" style="103" customWidth="1"/>
    <col min="15625" max="15625" width="8" style="103" customWidth="1"/>
    <col min="15626" max="15626" width="7.125" style="103" customWidth="1"/>
    <col min="15627" max="15627" width="6.25" style="103" customWidth="1"/>
    <col min="15628" max="15628" width="10.25" style="103" customWidth="1"/>
    <col min="15629" max="15629" width="9.75" style="103" customWidth="1"/>
    <col min="15630" max="15630" width="8.375" style="103" customWidth="1"/>
    <col min="15631" max="15631" width="8" style="103" customWidth="1"/>
    <col min="15632" max="15872" width="9" style="103"/>
    <col min="15873" max="15873" width="11.875" style="103" customWidth="1"/>
    <col min="15874" max="15875" width="0" style="103" hidden="1" customWidth="1"/>
    <col min="15876" max="15876" width="7.125" style="103" customWidth="1"/>
    <col min="15877" max="15877" width="6.625" style="103" customWidth="1"/>
    <col min="15878" max="15878" width="8.125" style="103" customWidth="1"/>
    <col min="15879" max="15879" width="7.375" style="103" customWidth="1"/>
    <col min="15880" max="15880" width="6.75" style="103" customWidth="1"/>
    <col min="15881" max="15881" width="8" style="103" customWidth="1"/>
    <col min="15882" max="15882" width="7.125" style="103" customWidth="1"/>
    <col min="15883" max="15883" width="6.25" style="103" customWidth="1"/>
    <col min="15884" max="15884" width="10.25" style="103" customWidth="1"/>
    <col min="15885" max="15885" width="9.75" style="103" customWidth="1"/>
    <col min="15886" max="15886" width="8.375" style="103" customWidth="1"/>
    <col min="15887" max="15887" width="8" style="103" customWidth="1"/>
    <col min="15888" max="16128" width="9" style="103"/>
    <col min="16129" max="16129" width="11.875" style="103" customWidth="1"/>
    <col min="16130" max="16131" width="0" style="103" hidden="1" customWidth="1"/>
    <col min="16132" max="16132" width="7.125" style="103" customWidth="1"/>
    <col min="16133" max="16133" width="6.625" style="103" customWidth="1"/>
    <col min="16134" max="16134" width="8.125" style="103" customWidth="1"/>
    <col min="16135" max="16135" width="7.375" style="103" customWidth="1"/>
    <col min="16136" max="16136" width="6.75" style="103" customWidth="1"/>
    <col min="16137" max="16137" width="8" style="103" customWidth="1"/>
    <col min="16138" max="16138" width="7.125" style="103" customWidth="1"/>
    <col min="16139" max="16139" width="6.25" style="103" customWidth="1"/>
    <col min="16140" max="16140" width="10.25" style="103" customWidth="1"/>
    <col min="16141" max="16141" width="9.75" style="103" customWidth="1"/>
    <col min="16142" max="16142" width="8.375" style="103" customWidth="1"/>
    <col min="16143" max="16143" width="8" style="103" customWidth="1"/>
    <col min="16144" max="16384" width="9" style="103"/>
  </cols>
  <sheetData>
    <row r="1" spans="1:17" ht="24">
      <c r="A1" s="390" t="s">
        <v>326</v>
      </c>
      <c r="B1" s="390"/>
      <c r="C1" s="390"/>
      <c r="D1" s="390"/>
      <c r="E1" s="390"/>
      <c r="F1" s="390"/>
      <c r="G1" s="390"/>
      <c r="H1" s="390"/>
      <c r="I1" s="390"/>
      <c r="J1" s="390"/>
      <c r="K1" s="390"/>
      <c r="L1" s="390"/>
      <c r="M1" s="390"/>
      <c r="N1" s="390"/>
      <c r="O1" s="390"/>
    </row>
    <row r="2" spans="1:17" ht="24">
      <c r="A2" s="390" t="s">
        <v>101</v>
      </c>
      <c r="B2" s="390"/>
      <c r="C2" s="390"/>
      <c r="D2" s="390"/>
      <c r="E2" s="390"/>
      <c r="F2" s="390"/>
      <c r="G2" s="390"/>
      <c r="H2" s="390"/>
      <c r="I2" s="390"/>
      <c r="J2" s="390"/>
      <c r="K2" s="390"/>
      <c r="L2" s="390"/>
      <c r="M2" s="390"/>
      <c r="N2" s="390"/>
      <c r="O2" s="390"/>
    </row>
    <row r="3" spans="1:17">
      <c r="A3" s="437" t="s">
        <v>309</v>
      </c>
      <c r="B3" s="437"/>
      <c r="C3" s="437"/>
      <c r="D3" s="437"/>
      <c r="E3" s="437"/>
      <c r="F3" s="437"/>
      <c r="G3" s="438"/>
      <c r="H3" s="438"/>
      <c r="I3" s="438"/>
      <c r="J3" s="438"/>
      <c r="K3" s="438"/>
      <c r="L3" s="438"/>
      <c r="M3" s="437"/>
      <c r="N3" s="437"/>
      <c r="O3" s="437"/>
    </row>
    <row r="4" spans="1:17">
      <c r="A4" s="393" t="s">
        <v>0</v>
      </c>
      <c r="B4" s="411" t="s">
        <v>310</v>
      </c>
      <c r="C4" s="412"/>
      <c r="D4" s="412"/>
      <c r="E4" s="412"/>
      <c r="F4" s="413"/>
      <c r="G4" s="439" t="s">
        <v>311</v>
      </c>
      <c r="H4" s="439"/>
      <c r="I4" s="440"/>
      <c r="J4" s="411" t="s">
        <v>312</v>
      </c>
      <c r="K4" s="412"/>
      <c r="L4" s="413"/>
      <c r="M4" s="411" t="s">
        <v>313</v>
      </c>
      <c r="N4" s="412"/>
      <c r="O4" s="413"/>
    </row>
    <row r="5" spans="1:17">
      <c r="A5" s="394"/>
      <c r="B5" s="296"/>
      <c r="D5" s="431" t="s">
        <v>314</v>
      </c>
      <c r="E5" s="441"/>
      <c r="F5" s="433"/>
      <c r="G5" s="442" t="s">
        <v>315</v>
      </c>
      <c r="H5" s="442"/>
      <c r="I5" s="443"/>
      <c r="J5" s="431" t="s">
        <v>316</v>
      </c>
      <c r="K5" s="441"/>
      <c r="L5" s="433"/>
      <c r="M5" s="431" t="s">
        <v>317</v>
      </c>
      <c r="N5" s="441"/>
      <c r="O5" s="433"/>
    </row>
    <row r="6" spans="1:17">
      <c r="A6" s="394"/>
      <c r="B6" s="214" t="s">
        <v>318</v>
      </c>
      <c r="C6" s="216"/>
      <c r="D6" s="431" t="s">
        <v>181</v>
      </c>
      <c r="E6" s="441"/>
      <c r="F6" s="433"/>
      <c r="G6" s="442" t="s">
        <v>319</v>
      </c>
      <c r="H6" s="442"/>
      <c r="I6" s="443"/>
      <c r="J6" s="431" t="s">
        <v>320</v>
      </c>
      <c r="K6" s="441"/>
      <c r="L6" s="433"/>
      <c r="M6" s="446" t="s">
        <v>321</v>
      </c>
      <c r="N6" s="446"/>
      <c r="O6" s="446"/>
    </row>
    <row r="7" spans="1:17">
      <c r="A7" s="394"/>
      <c r="B7" s="301"/>
      <c r="C7" s="302"/>
      <c r="D7" s="303"/>
      <c r="E7" s="303"/>
      <c r="F7" s="304"/>
      <c r="J7" s="444"/>
      <c r="K7" s="392"/>
      <c r="L7" s="445"/>
      <c r="M7" s="446" t="s">
        <v>322</v>
      </c>
      <c r="N7" s="446"/>
      <c r="O7" s="446"/>
    </row>
    <row r="8" spans="1:17">
      <c r="A8" s="395"/>
      <c r="B8" s="104" t="s">
        <v>182</v>
      </c>
      <c r="C8" s="105" t="s">
        <v>183</v>
      </c>
      <c r="D8" s="208" t="s">
        <v>182</v>
      </c>
      <c r="E8" s="208" t="s">
        <v>184</v>
      </c>
      <c r="F8" s="208" t="s">
        <v>183</v>
      </c>
      <c r="G8" s="208" t="s">
        <v>182</v>
      </c>
      <c r="H8" s="208" t="s">
        <v>184</v>
      </c>
      <c r="I8" s="305" t="s">
        <v>183</v>
      </c>
      <c r="J8" s="208" t="s">
        <v>182</v>
      </c>
      <c r="K8" s="208" t="s">
        <v>184</v>
      </c>
      <c r="L8" s="208" t="s">
        <v>183</v>
      </c>
      <c r="M8" s="208" t="s">
        <v>182</v>
      </c>
      <c r="N8" s="208" t="s">
        <v>184</v>
      </c>
      <c r="O8" s="208" t="s">
        <v>183</v>
      </c>
    </row>
    <row r="9" spans="1:17" s="215" customFormat="1">
      <c r="A9" s="208" t="s">
        <v>101</v>
      </c>
      <c r="B9" s="306">
        <v>17217</v>
      </c>
      <c r="C9" s="105">
        <f>SUM(C12:C16)</f>
        <v>69751.420000000013</v>
      </c>
      <c r="D9" s="307">
        <f t="shared" ref="D9:L9" si="0">SUM(D10:D16)</f>
        <v>208</v>
      </c>
      <c r="E9" s="307">
        <f t="shared" si="0"/>
        <v>336</v>
      </c>
      <c r="F9" s="305">
        <f t="shared" si="0"/>
        <v>2820.51</v>
      </c>
      <c r="G9" s="307">
        <f t="shared" si="0"/>
        <v>75</v>
      </c>
      <c r="H9" s="307">
        <f t="shared" si="0"/>
        <v>126</v>
      </c>
      <c r="I9" s="305">
        <f t="shared" si="0"/>
        <v>1017.8500000000001</v>
      </c>
      <c r="J9" s="307">
        <f t="shared" si="0"/>
        <v>133</v>
      </c>
      <c r="K9" s="307">
        <f t="shared" si="0"/>
        <v>210</v>
      </c>
      <c r="L9" s="305">
        <f t="shared" si="0"/>
        <v>1802.6599999999999</v>
      </c>
      <c r="M9" s="305">
        <f t="shared" ref="M9:O20" si="1">(G9*100)/D9</f>
        <v>36.057692307692307</v>
      </c>
      <c r="N9" s="305">
        <f t="shared" si="1"/>
        <v>37.5</v>
      </c>
      <c r="O9" s="305">
        <f t="shared" si="1"/>
        <v>36.087445178354272</v>
      </c>
      <c r="Q9" s="215" t="s">
        <v>113</v>
      </c>
    </row>
    <row r="10" spans="1:17" s="322" customFormat="1">
      <c r="A10" s="319" t="s">
        <v>11</v>
      </c>
      <c r="B10" s="320"/>
      <c r="C10" s="321"/>
      <c r="D10" s="313">
        <v>2</v>
      </c>
      <c r="E10" s="313">
        <v>2</v>
      </c>
      <c r="F10" s="314">
        <v>7</v>
      </c>
      <c r="G10" s="314">
        <v>0</v>
      </c>
      <c r="H10" s="314">
        <v>0</v>
      </c>
      <c r="I10" s="314">
        <v>0</v>
      </c>
      <c r="J10" s="313">
        <f t="shared" ref="J10:L20" si="2">D10-G10</f>
        <v>2</v>
      </c>
      <c r="K10" s="313">
        <f t="shared" si="2"/>
        <v>2</v>
      </c>
      <c r="L10" s="314">
        <f t="shared" si="2"/>
        <v>7</v>
      </c>
      <c r="M10" s="314">
        <v>0</v>
      </c>
      <c r="N10" s="314">
        <v>0</v>
      </c>
      <c r="O10" s="314">
        <v>0</v>
      </c>
    </row>
    <row r="11" spans="1:17" s="322" customFormat="1">
      <c r="A11" s="319" t="s">
        <v>12</v>
      </c>
      <c r="B11" s="320"/>
      <c r="C11" s="321"/>
      <c r="D11" s="313">
        <v>2</v>
      </c>
      <c r="E11" s="313">
        <v>2</v>
      </c>
      <c r="F11" s="314">
        <v>18.5</v>
      </c>
      <c r="G11" s="314">
        <v>0</v>
      </c>
      <c r="H11" s="314">
        <v>0</v>
      </c>
      <c r="I11" s="314">
        <v>0</v>
      </c>
      <c r="J11" s="313">
        <f t="shared" si="2"/>
        <v>2</v>
      </c>
      <c r="K11" s="313">
        <f t="shared" si="2"/>
        <v>2</v>
      </c>
      <c r="L11" s="314">
        <f t="shared" si="2"/>
        <v>18.5</v>
      </c>
      <c r="M11" s="314">
        <v>0</v>
      </c>
      <c r="N11" s="314">
        <v>0</v>
      </c>
      <c r="O11" s="314">
        <v>0</v>
      </c>
    </row>
    <row r="12" spans="1:17">
      <c r="A12" s="309" t="s">
        <v>13</v>
      </c>
      <c r="B12" s="310">
        <v>281</v>
      </c>
      <c r="C12" s="311">
        <v>1811</v>
      </c>
      <c r="D12" s="312">
        <v>23</v>
      </c>
      <c r="E12" s="312">
        <v>36</v>
      </c>
      <c r="F12" s="323">
        <v>560.1</v>
      </c>
      <c r="G12" s="312">
        <v>16</v>
      </c>
      <c r="H12" s="312">
        <v>23</v>
      </c>
      <c r="I12" s="323">
        <v>385.85</v>
      </c>
      <c r="J12" s="313">
        <f t="shared" si="2"/>
        <v>7</v>
      </c>
      <c r="K12" s="313">
        <f t="shared" si="2"/>
        <v>13</v>
      </c>
      <c r="L12" s="314">
        <f t="shared" si="2"/>
        <v>174.25</v>
      </c>
      <c r="M12" s="324">
        <f t="shared" si="1"/>
        <v>69.565217391304344</v>
      </c>
      <c r="N12" s="324">
        <f t="shared" si="1"/>
        <v>63.888888888888886</v>
      </c>
      <c r="O12" s="324">
        <f t="shared" si="1"/>
        <v>68.889484020710583</v>
      </c>
    </row>
    <row r="13" spans="1:17">
      <c r="A13" s="309" t="s">
        <v>14</v>
      </c>
      <c r="B13" s="310">
        <v>1399</v>
      </c>
      <c r="C13" s="311">
        <v>18240.43</v>
      </c>
      <c r="D13" s="312">
        <v>23</v>
      </c>
      <c r="E13" s="312">
        <v>45</v>
      </c>
      <c r="F13" s="323">
        <v>332.78</v>
      </c>
      <c r="G13" s="312">
        <v>19</v>
      </c>
      <c r="H13" s="312">
        <v>37</v>
      </c>
      <c r="I13" s="323">
        <v>288.32</v>
      </c>
      <c r="J13" s="313">
        <f t="shared" si="2"/>
        <v>4</v>
      </c>
      <c r="K13" s="313">
        <f t="shared" si="2"/>
        <v>8</v>
      </c>
      <c r="L13" s="314">
        <f t="shared" si="2"/>
        <v>44.45999999999998</v>
      </c>
      <c r="M13" s="324">
        <f t="shared" si="1"/>
        <v>82.608695652173907</v>
      </c>
      <c r="N13" s="324">
        <f t="shared" si="1"/>
        <v>82.222222222222229</v>
      </c>
      <c r="O13" s="324">
        <f t="shared" si="1"/>
        <v>86.639822104693792</v>
      </c>
    </row>
    <row r="14" spans="1:17">
      <c r="A14" s="309" t="s">
        <v>15</v>
      </c>
      <c r="B14" s="310">
        <v>4044</v>
      </c>
      <c r="C14" s="311">
        <v>47293.36</v>
      </c>
      <c r="D14" s="312">
        <v>108</v>
      </c>
      <c r="E14" s="312">
        <v>167</v>
      </c>
      <c r="F14" s="323">
        <v>1402.52</v>
      </c>
      <c r="G14" s="312">
        <v>11</v>
      </c>
      <c r="H14" s="312">
        <v>15</v>
      </c>
      <c r="I14" s="323">
        <v>106.68</v>
      </c>
      <c r="J14" s="313">
        <f t="shared" si="2"/>
        <v>97</v>
      </c>
      <c r="K14" s="313">
        <f t="shared" si="2"/>
        <v>152</v>
      </c>
      <c r="L14" s="314">
        <f t="shared" si="2"/>
        <v>1295.8399999999999</v>
      </c>
      <c r="M14" s="324">
        <f t="shared" si="1"/>
        <v>10.185185185185185</v>
      </c>
      <c r="N14" s="324">
        <f t="shared" si="1"/>
        <v>8.9820359281437128</v>
      </c>
      <c r="O14" s="324">
        <f t="shared" si="1"/>
        <v>7.6063086444400083</v>
      </c>
    </row>
    <row r="15" spans="1:17">
      <c r="A15" s="309" t="s">
        <v>16</v>
      </c>
      <c r="B15" s="310"/>
      <c r="C15" s="311"/>
      <c r="D15" s="312">
        <v>29</v>
      </c>
      <c r="E15" s="312">
        <v>56</v>
      </c>
      <c r="F15" s="323">
        <v>251.79</v>
      </c>
      <c r="G15" s="312">
        <v>21</v>
      </c>
      <c r="H15" s="312">
        <v>41</v>
      </c>
      <c r="I15" s="323">
        <v>136.25</v>
      </c>
      <c r="J15" s="313">
        <f t="shared" si="2"/>
        <v>8</v>
      </c>
      <c r="K15" s="313">
        <f t="shared" si="2"/>
        <v>15</v>
      </c>
      <c r="L15" s="314">
        <f t="shared" si="2"/>
        <v>115.53999999999999</v>
      </c>
      <c r="M15" s="324">
        <f t="shared" si="1"/>
        <v>72.41379310344827</v>
      </c>
      <c r="N15" s="324">
        <f t="shared" si="1"/>
        <v>73.214285714285708</v>
      </c>
      <c r="O15" s="324">
        <f t="shared" si="1"/>
        <v>54.112554112554115</v>
      </c>
    </row>
    <row r="16" spans="1:17">
      <c r="A16" s="309" t="s">
        <v>18</v>
      </c>
      <c r="B16" s="310">
        <v>238</v>
      </c>
      <c r="C16" s="311">
        <v>2406.63</v>
      </c>
      <c r="D16" s="312">
        <v>21</v>
      </c>
      <c r="E16" s="312">
        <v>28</v>
      </c>
      <c r="F16" s="323">
        <v>247.82</v>
      </c>
      <c r="G16" s="312">
        <v>8</v>
      </c>
      <c r="H16" s="312">
        <v>10</v>
      </c>
      <c r="I16" s="323">
        <v>100.75</v>
      </c>
      <c r="J16" s="313">
        <f t="shared" si="2"/>
        <v>13</v>
      </c>
      <c r="K16" s="313">
        <f t="shared" si="2"/>
        <v>18</v>
      </c>
      <c r="L16" s="314">
        <f t="shared" si="2"/>
        <v>147.07</v>
      </c>
      <c r="M16" s="324">
        <f t="shared" si="1"/>
        <v>38.095238095238095</v>
      </c>
      <c r="N16" s="324">
        <f t="shared" si="1"/>
        <v>35.714285714285715</v>
      </c>
      <c r="O16" s="324">
        <f t="shared" si="1"/>
        <v>40.654507303688163</v>
      </c>
    </row>
    <row r="17" spans="1:14" hidden="1">
      <c r="A17" s="103" t="s">
        <v>323</v>
      </c>
      <c r="J17" s="314">
        <f t="shared" si="2"/>
        <v>0</v>
      </c>
      <c r="K17" s="314">
        <f t="shared" si="2"/>
        <v>0</v>
      </c>
      <c r="L17" s="314">
        <f t="shared" si="2"/>
        <v>0</v>
      </c>
      <c r="M17" s="317" t="e">
        <f t="shared" si="1"/>
        <v>#DIV/0!</v>
      </c>
      <c r="N17" s="318" t="e">
        <f>(#REF!*100)/E17</f>
        <v>#REF!</v>
      </c>
    </row>
    <row r="18" spans="1:14" hidden="1">
      <c r="A18" s="103" t="s">
        <v>324</v>
      </c>
      <c r="J18" s="314">
        <f t="shared" si="2"/>
        <v>0</v>
      </c>
      <c r="K18" s="314">
        <f t="shared" si="2"/>
        <v>0</v>
      </c>
      <c r="L18" s="314">
        <f t="shared" si="2"/>
        <v>0</v>
      </c>
      <c r="M18" s="317" t="e">
        <f t="shared" si="1"/>
        <v>#DIV/0!</v>
      </c>
      <c r="N18" s="318" t="e">
        <f>(#REF!*100)/E18</f>
        <v>#REF!</v>
      </c>
    </row>
    <row r="19" spans="1:14" hidden="1">
      <c r="A19" s="103" t="s">
        <v>325</v>
      </c>
      <c r="J19" s="314">
        <f t="shared" si="2"/>
        <v>0</v>
      </c>
      <c r="K19" s="314">
        <f t="shared" si="2"/>
        <v>0</v>
      </c>
      <c r="L19" s="314">
        <f t="shared" si="2"/>
        <v>0</v>
      </c>
      <c r="M19" s="317" t="e">
        <f t="shared" si="1"/>
        <v>#DIV/0!</v>
      </c>
      <c r="N19" s="318" t="e">
        <f>(#REF!*100)/E19</f>
        <v>#REF!</v>
      </c>
    </row>
    <row r="20" spans="1:14" hidden="1">
      <c r="J20" s="314">
        <f t="shared" si="2"/>
        <v>0</v>
      </c>
      <c r="K20" s="314">
        <f t="shared" si="2"/>
        <v>0</v>
      </c>
      <c r="L20" s="314">
        <f t="shared" si="2"/>
        <v>0</v>
      </c>
      <c r="M20" s="317" t="e">
        <f t="shared" si="1"/>
        <v>#DIV/0!</v>
      </c>
      <c r="N20" s="318" t="e">
        <f>(#REF!*100)/E20</f>
        <v>#REF!</v>
      </c>
    </row>
  </sheetData>
  <mergeCells count="18">
    <mergeCell ref="J6:L6"/>
    <mergeCell ref="M6:O6"/>
    <mergeCell ref="A1:O1"/>
    <mergeCell ref="A2:O2"/>
    <mergeCell ref="A3:O3"/>
    <mergeCell ref="A4:A8"/>
    <mergeCell ref="B4:F4"/>
    <mergeCell ref="G4:I4"/>
    <mergeCell ref="J4:L4"/>
    <mergeCell ref="M4:O4"/>
    <mergeCell ref="D5:F5"/>
    <mergeCell ref="G5:I5"/>
    <mergeCell ref="J7:L7"/>
    <mergeCell ref="M7:O7"/>
    <mergeCell ref="J5:L5"/>
    <mergeCell ref="M5:O5"/>
    <mergeCell ref="D6:F6"/>
    <mergeCell ref="G6:I6"/>
  </mergeCells>
  <printOptions horizontalCentered="1"/>
  <pageMargins left="0.11811023622047245" right="0.11811023622047245"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sheetPr>
    <tabColor rgb="FFCC66FF"/>
  </sheetPr>
  <dimension ref="A1:Q18"/>
  <sheetViews>
    <sheetView workbookViewId="0">
      <selection sqref="A1:O14"/>
    </sheetView>
  </sheetViews>
  <sheetFormatPr defaultRowHeight="21.75"/>
  <cols>
    <col min="1" max="1" width="11.875" style="103" customWidth="1"/>
    <col min="2" max="2" width="8" style="103" hidden="1" customWidth="1"/>
    <col min="3" max="3" width="1.5" style="103" hidden="1" customWidth="1"/>
    <col min="4" max="4" width="7.125" style="103" customWidth="1"/>
    <col min="5" max="5" width="6.625" style="103" customWidth="1"/>
    <col min="6" max="6" width="8.125" style="103" customWidth="1"/>
    <col min="7" max="7" width="7.375" style="103" customWidth="1"/>
    <col min="8" max="8" width="6.75" style="103" customWidth="1"/>
    <col min="9" max="9" width="8" style="103" customWidth="1"/>
    <col min="10" max="10" width="7.125" style="103" customWidth="1"/>
    <col min="11" max="11" width="6.25" style="103" customWidth="1"/>
    <col min="12" max="12" width="10.25" style="103" customWidth="1"/>
    <col min="13" max="13" width="9.75" style="103" customWidth="1"/>
    <col min="14" max="14" width="8.375" style="103" customWidth="1"/>
    <col min="15" max="15" width="8" style="103" customWidth="1"/>
    <col min="16" max="256" width="9" style="103"/>
    <col min="257" max="257" width="11.875" style="103" customWidth="1"/>
    <col min="258" max="259" width="0" style="103" hidden="1" customWidth="1"/>
    <col min="260" max="260" width="7.125" style="103" customWidth="1"/>
    <col min="261" max="261" width="6.625" style="103" customWidth="1"/>
    <col min="262" max="262" width="8.125" style="103" customWidth="1"/>
    <col min="263" max="263" width="7.375" style="103" customWidth="1"/>
    <col min="264" max="264" width="6.75" style="103" customWidth="1"/>
    <col min="265" max="265" width="8" style="103" customWidth="1"/>
    <col min="266" max="266" width="7.125" style="103" customWidth="1"/>
    <col min="267" max="267" width="6.25" style="103" customWidth="1"/>
    <col min="268" max="268" width="10.25" style="103" customWidth="1"/>
    <col min="269" max="269" width="9.75" style="103" customWidth="1"/>
    <col min="270" max="270" width="8.375" style="103" customWidth="1"/>
    <col min="271" max="271" width="8" style="103" customWidth="1"/>
    <col min="272" max="512" width="9" style="103"/>
    <col min="513" max="513" width="11.875" style="103" customWidth="1"/>
    <col min="514" max="515" width="0" style="103" hidden="1" customWidth="1"/>
    <col min="516" max="516" width="7.125" style="103" customWidth="1"/>
    <col min="517" max="517" width="6.625" style="103" customWidth="1"/>
    <col min="518" max="518" width="8.125" style="103" customWidth="1"/>
    <col min="519" max="519" width="7.375" style="103" customWidth="1"/>
    <col min="520" max="520" width="6.75" style="103" customWidth="1"/>
    <col min="521" max="521" width="8" style="103" customWidth="1"/>
    <col min="522" max="522" width="7.125" style="103" customWidth="1"/>
    <col min="523" max="523" width="6.25" style="103" customWidth="1"/>
    <col min="524" max="524" width="10.25" style="103" customWidth="1"/>
    <col min="525" max="525" width="9.75" style="103" customWidth="1"/>
    <col min="526" max="526" width="8.375" style="103" customWidth="1"/>
    <col min="527" max="527" width="8" style="103" customWidth="1"/>
    <col min="528" max="768" width="9" style="103"/>
    <col min="769" max="769" width="11.875" style="103" customWidth="1"/>
    <col min="770" max="771" width="0" style="103" hidden="1" customWidth="1"/>
    <col min="772" max="772" width="7.125" style="103" customWidth="1"/>
    <col min="773" max="773" width="6.625" style="103" customWidth="1"/>
    <col min="774" max="774" width="8.125" style="103" customWidth="1"/>
    <col min="775" max="775" width="7.375" style="103" customWidth="1"/>
    <col min="776" max="776" width="6.75" style="103" customWidth="1"/>
    <col min="777" max="777" width="8" style="103" customWidth="1"/>
    <col min="778" max="778" width="7.125" style="103" customWidth="1"/>
    <col min="779" max="779" width="6.25" style="103" customWidth="1"/>
    <col min="780" max="780" width="10.25" style="103" customWidth="1"/>
    <col min="781" max="781" width="9.75" style="103" customWidth="1"/>
    <col min="782" max="782" width="8.375" style="103" customWidth="1"/>
    <col min="783" max="783" width="8" style="103" customWidth="1"/>
    <col min="784" max="1024" width="9" style="103"/>
    <col min="1025" max="1025" width="11.875" style="103" customWidth="1"/>
    <col min="1026" max="1027" width="0" style="103" hidden="1" customWidth="1"/>
    <col min="1028" max="1028" width="7.125" style="103" customWidth="1"/>
    <col min="1029" max="1029" width="6.625" style="103" customWidth="1"/>
    <col min="1030" max="1030" width="8.125" style="103" customWidth="1"/>
    <col min="1031" max="1031" width="7.375" style="103" customWidth="1"/>
    <col min="1032" max="1032" width="6.75" style="103" customWidth="1"/>
    <col min="1033" max="1033" width="8" style="103" customWidth="1"/>
    <col min="1034" max="1034" width="7.125" style="103" customWidth="1"/>
    <col min="1035" max="1035" width="6.25" style="103" customWidth="1"/>
    <col min="1036" max="1036" width="10.25" style="103" customWidth="1"/>
    <col min="1037" max="1037" width="9.75" style="103" customWidth="1"/>
    <col min="1038" max="1038" width="8.375" style="103" customWidth="1"/>
    <col min="1039" max="1039" width="8" style="103" customWidth="1"/>
    <col min="1040" max="1280" width="9" style="103"/>
    <col min="1281" max="1281" width="11.875" style="103" customWidth="1"/>
    <col min="1282" max="1283" width="0" style="103" hidden="1" customWidth="1"/>
    <col min="1284" max="1284" width="7.125" style="103" customWidth="1"/>
    <col min="1285" max="1285" width="6.625" style="103" customWidth="1"/>
    <col min="1286" max="1286" width="8.125" style="103" customWidth="1"/>
    <col min="1287" max="1287" width="7.375" style="103" customWidth="1"/>
    <col min="1288" max="1288" width="6.75" style="103" customWidth="1"/>
    <col min="1289" max="1289" width="8" style="103" customWidth="1"/>
    <col min="1290" max="1290" width="7.125" style="103" customWidth="1"/>
    <col min="1291" max="1291" width="6.25" style="103" customWidth="1"/>
    <col min="1292" max="1292" width="10.25" style="103" customWidth="1"/>
    <col min="1293" max="1293" width="9.75" style="103" customWidth="1"/>
    <col min="1294" max="1294" width="8.375" style="103" customWidth="1"/>
    <col min="1295" max="1295" width="8" style="103" customWidth="1"/>
    <col min="1296" max="1536" width="9" style="103"/>
    <col min="1537" max="1537" width="11.875" style="103" customWidth="1"/>
    <col min="1538" max="1539" width="0" style="103" hidden="1" customWidth="1"/>
    <col min="1540" max="1540" width="7.125" style="103" customWidth="1"/>
    <col min="1541" max="1541" width="6.625" style="103" customWidth="1"/>
    <col min="1542" max="1542" width="8.125" style="103" customWidth="1"/>
    <col min="1543" max="1543" width="7.375" style="103" customWidth="1"/>
    <col min="1544" max="1544" width="6.75" style="103" customWidth="1"/>
    <col min="1545" max="1545" width="8" style="103" customWidth="1"/>
    <col min="1546" max="1546" width="7.125" style="103" customWidth="1"/>
    <col min="1547" max="1547" width="6.25" style="103" customWidth="1"/>
    <col min="1548" max="1548" width="10.25" style="103" customWidth="1"/>
    <col min="1549" max="1549" width="9.75" style="103" customWidth="1"/>
    <col min="1550" max="1550" width="8.375" style="103" customWidth="1"/>
    <col min="1551" max="1551" width="8" style="103" customWidth="1"/>
    <col min="1552" max="1792" width="9" style="103"/>
    <col min="1793" max="1793" width="11.875" style="103" customWidth="1"/>
    <col min="1794" max="1795" width="0" style="103" hidden="1" customWidth="1"/>
    <col min="1796" max="1796" width="7.125" style="103" customWidth="1"/>
    <col min="1797" max="1797" width="6.625" style="103" customWidth="1"/>
    <col min="1798" max="1798" width="8.125" style="103" customWidth="1"/>
    <col min="1799" max="1799" width="7.375" style="103" customWidth="1"/>
    <col min="1800" max="1800" width="6.75" style="103" customWidth="1"/>
    <col min="1801" max="1801" width="8" style="103" customWidth="1"/>
    <col min="1802" max="1802" width="7.125" style="103" customWidth="1"/>
    <col min="1803" max="1803" width="6.25" style="103" customWidth="1"/>
    <col min="1804" max="1804" width="10.25" style="103" customWidth="1"/>
    <col min="1805" max="1805" width="9.75" style="103" customWidth="1"/>
    <col min="1806" max="1806" width="8.375" style="103" customWidth="1"/>
    <col min="1807" max="1807" width="8" style="103" customWidth="1"/>
    <col min="1808" max="2048" width="9" style="103"/>
    <col min="2049" max="2049" width="11.875" style="103" customWidth="1"/>
    <col min="2050" max="2051" width="0" style="103" hidden="1" customWidth="1"/>
    <col min="2052" max="2052" width="7.125" style="103" customWidth="1"/>
    <col min="2053" max="2053" width="6.625" style="103" customWidth="1"/>
    <col min="2054" max="2054" width="8.125" style="103" customWidth="1"/>
    <col min="2055" max="2055" width="7.375" style="103" customWidth="1"/>
    <col min="2056" max="2056" width="6.75" style="103" customWidth="1"/>
    <col min="2057" max="2057" width="8" style="103" customWidth="1"/>
    <col min="2058" max="2058" width="7.125" style="103" customWidth="1"/>
    <col min="2059" max="2059" width="6.25" style="103" customWidth="1"/>
    <col min="2060" max="2060" width="10.25" style="103" customWidth="1"/>
    <col min="2061" max="2061" width="9.75" style="103" customWidth="1"/>
    <col min="2062" max="2062" width="8.375" style="103" customWidth="1"/>
    <col min="2063" max="2063" width="8" style="103" customWidth="1"/>
    <col min="2064" max="2304" width="9" style="103"/>
    <col min="2305" max="2305" width="11.875" style="103" customWidth="1"/>
    <col min="2306" max="2307" width="0" style="103" hidden="1" customWidth="1"/>
    <col min="2308" max="2308" width="7.125" style="103" customWidth="1"/>
    <col min="2309" max="2309" width="6.625" style="103" customWidth="1"/>
    <col min="2310" max="2310" width="8.125" style="103" customWidth="1"/>
    <col min="2311" max="2311" width="7.375" style="103" customWidth="1"/>
    <col min="2312" max="2312" width="6.75" style="103" customWidth="1"/>
    <col min="2313" max="2313" width="8" style="103" customWidth="1"/>
    <col min="2314" max="2314" width="7.125" style="103" customWidth="1"/>
    <col min="2315" max="2315" width="6.25" style="103" customWidth="1"/>
    <col min="2316" max="2316" width="10.25" style="103" customWidth="1"/>
    <col min="2317" max="2317" width="9.75" style="103" customWidth="1"/>
    <col min="2318" max="2318" width="8.375" style="103" customWidth="1"/>
    <col min="2319" max="2319" width="8" style="103" customWidth="1"/>
    <col min="2320" max="2560" width="9" style="103"/>
    <col min="2561" max="2561" width="11.875" style="103" customWidth="1"/>
    <col min="2562" max="2563" width="0" style="103" hidden="1" customWidth="1"/>
    <col min="2564" max="2564" width="7.125" style="103" customWidth="1"/>
    <col min="2565" max="2565" width="6.625" style="103" customWidth="1"/>
    <col min="2566" max="2566" width="8.125" style="103" customWidth="1"/>
    <col min="2567" max="2567" width="7.375" style="103" customWidth="1"/>
    <col min="2568" max="2568" width="6.75" style="103" customWidth="1"/>
    <col min="2569" max="2569" width="8" style="103" customWidth="1"/>
    <col min="2570" max="2570" width="7.125" style="103" customWidth="1"/>
    <col min="2571" max="2571" width="6.25" style="103" customWidth="1"/>
    <col min="2572" max="2572" width="10.25" style="103" customWidth="1"/>
    <col min="2573" max="2573" width="9.75" style="103" customWidth="1"/>
    <col min="2574" max="2574" width="8.375" style="103" customWidth="1"/>
    <col min="2575" max="2575" width="8" style="103" customWidth="1"/>
    <col min="2576" max="2816" width="9" style="103"/>
    <col min="2817" max="2817" width="11.875" style="103" customWidth="1"/>
    <col min="2818" max="2819" width="0" style="103" hidden="1" customWidth="1"/>
    <col min="2820" max="2820" width="7.125" style="103" customWidth="1"/>
    <col min="2821" max="2821" width="6.625" style="103" customWidth="1"/>
    <col min="2822" max="2822" width="8.125" style="103" customWidth="1"/>
    <col min="2823" max="2823" width="7.375" style="103" customWidth="1"/>
    <col min="2824" max="2824" width="6.75" style="103" customWidth="1"/>
    <col min="2825" max="2825" width="8" style="103" customWidth="1"/>
    <col min="2826" max="2826" width="7.125" style="103" customWidth="1"/>
    <col min="2827" max="2827" width="6.25" style="103" customWidth="1"/>
    <col min="2828" max="2828" width="10.25" style="103" customWidth="1"/>
    <col min="2829" max="2829" width="9.75" style="103" customWidth="1"/>
    <col min="2830" max="2830" width="8.375" style="103" customWidth="1"/>
    <col min="2831" max="2831" width="8" style="103" customWidth="1"/>
    <col min="2832" max="3072" width="9" style="103"/>
    <col min="3073" max="3073" width="11.875" style="103" customWidth="1"/>
    <col min="3074" max="3075" width="0" style="103" hidden="1" customWidth="1"/>
    <col min="3076" max="3076" width="7.125" style="103" customWidth="1"/>
    <col min="3077" max="3077" width="6.625" style="103" customWidth="1"/>
    <col min="3078" max="3078" width="8.125" style="103" customWidth="1"/>
    <col min="3079" max="3079" width="7.375" style="103" customWidth="1"/>
    <col min="3080" max="3080" width="6.75" style="103" customWidth="1"/>
    <col min="3081" max="3081" width="8" style="103" customWidth="1"/>
    <col min="3082" max="3082" width="7.125" style="103" customWidth="1"/>
    <col min="3083" max="3083" width="6.25" style="103" customWidth="1"/>
    <col min="3084" max="3084" width="10.25" style="103" customWidth="1"/>
    <col min="3085" max="3085" width="9.75" style="103" customWidth="1"/>
    <col min="3086" max="3086" width="8.375" style="103" customWidth="1"/>
    <col min="3087" max="3087" width="8" style="103" customWidth="1"/>
    <col min="3088" max="3328" width="9" style="103"/>
    <col min="3329" max="3329" width="11.875" style="103" customWidth="1"/>
    <col min="3330" max="3331" width="0" style="103" hidden="1" customWidth="1"/>
    <col min="3332" max="3332" width="7.125" style="103" customWidth="1"/>
    <col min="3333" max="3333" width="6.625" style="103" customWidth="1"/>
    <col min="3334" max="3334" width="8.125" style="103" customWidth="1"/>
    <col min="3335" max="3335" width="7.375" style="103" customWidth="1"/>
    <col min="3336" max="3336" width="6.75" style="103" customWidth="1"/>
    <col min="3337" max="3337" width="8" style="103" customWidth="1"/>
    <col min="3338" max="3338" width="7.125" style="103" customWidth="1"/>
    <col min="3339" max="3339" width="6.25" style="103" customWidth="1"/>
    <col min="3340" max="3340" width="10.25" style="103" customWidth="1"/>
    <col min="3341" max="3341" width="9.75" style="103" customWidth="1"/>
    <col min="3342" max="3342" width="8.375" style="103" customWidth="1"/>
    <col min="3343" max="3343" width="8" style="103" customWidth="1"/>
    <col min="3344" max="3584" width="9" style="103"/>
    <col min="3585" max="3585" width="11.875" style="103" customWidth="1"/>
    <col min="3586" max="3587" width="0" style="103" hidden="1" customWidth="1"/>
    <col min="3588" max="3588" width="7.125" style="103" customWidth="1"/>
    <col min="3589" max="3589" width="6.625" style="103" customWidth="1"/>
    <col min="3590" max="3590" width="8.125" style="103" customWidth="1"/>
    <col min="3591" max="3591" width="7.375" style="103" customWidth="1"/>
    <col min="3592" max="3592" width="6.75" style="103" customWidth="1"/>
    <col min="3593" max="3593" width="8" style="103" customWidth="1"/>
    <col min="3594" max="3594" width="7.125" style="103" customWidth="1"/>
    <col min="3595" max="3595" width="6.25" style="103" customWidth="1"/>
    <col min="3596" max="3596" width="10.25" style="103" customWidth="1"/>
    <col min="3597" max="3597" width="9.75" style="103" customWidth="1"/>
    <col min="3598" max="3598" width="8.375" style="103" customWidth="1"/>
    <col min="3599" max="3599" width="8" style="103" customWidth="1"/>
    <col min="3600" max="3840" width="9" style="103"/>
    <col min="3841" max="3841" width="11.875" style="103" customWidth="1"/>
    <col min="3842" max="3843" width="0" style="103" hidden="1" customWidth="1"/>
    <col min="3844" max="3844" width="7.125" style="103" customWidth="1"/>
    <col min="3845" max="3845" width="6.625" style="103" customWidth="1"/>
    <col min="3846" max="3846" width="8.125" style="103" customWidth="1"/>
    <col min="3847" max="3847" width="7.375" style="103" customWidth="1"/>
    <col min="3848" max="3848" width="6.75" style="103" customWidth="1"/>
    <col min="3849" max="3849" width="8" style="103" customWidth="1"/>
    <col min="3850" max="3850" width="7.125" style="103" customWidth="1"/>
    <col min="3851" max="3851" width="6.25" style="103" customWidth="1"/>
    <col min="3852" max="3852" width="10.25" style="103" customWidth="1"/>
    <col min="3853" max="3853" width="9.75" style="103" customWidth="1"/>
    <col min="3854" max="3854" width="8.375" style="103" customWidth="1"/>
    <col min="3855" max="3855" width="8" style="103" customWidth="1"/>
    <col min="3856" max="4096" width="9" style="103"/>
    <col min="4097" max="4097" width="11.875" style="103" customWidth="1"/>
    <col min="4098" max="4099" width="0" style="103" hidden="1" customWidth="1"/>
    <col min="4100" max="4100" width="7.125" style="103" customWidth="1"/>
    <col min="4101" max="4101" width="6.625" style="103" customWidth="1"/>
    <col min="4102" max="4102" width="8.125" style="103" customWidth="1"/>
    <col min="4103" max="4103" width="7.375" style="103" customWidth="1"/>
    <col min="4104" max="4104" width="6.75" style="103" customWidth="1"/>
    <col min="4105" max="4105" width="8" style="103" customWidth="1"/>
    <col min="4106" max="4106" width="7.125" style="103" customWidth="1"/>
    <col min="4107" max="4107" width="6.25" style="103" customWidth="1"/>
    <col min="4108" max="4108" width="10.25" style="103" customWidth="1"/>
    <col min="4109" max="4109" width="9.75" style="103" customWidth="1"/>
    <col min="4110" max="4110" width="8.375" style="103" customWidth="1"/>
    <col min="4111" max="4111" width="8" style="103" customWidth="1"/>
    <col min="4112" max="4352" width="9" style="103"/>
    <col min="4353" max="4353" width="11.875" style="103" customWidth="1"/>
    <col min="4354" max="4355" width="0" style="103" hidden="1" customWidth="1"/>
    <col min="4356" max="4356" width="7.125" style="103" customWidth="1"/>
    <col min="4357" max="4357" width="6.625" style="103" customWidth="1"/>
    <col min="4358" max="4358" width="8.125" style="103" customWidth="1"/>
    <col min="4359" max="4359" width="7.375" style="103" customWidth="1"/>
    <col min="4360" max="4360" width="6.75" style="103" customWidth="1"/>
    <col min="4361" max="4361" width="8" style="103" customWidth="1"/>
    <col min="4362" max="4362" width="7.125" style="103" customWidth="1"/>
    <col min="4363" max="4363" width="6.25" style="103" customWidth="1"/>
    <col min="4364" max="4364" width="10.25" style="103" customWidth="1"/>
    <col min="4365" max="4365" width="9.75" style="103" customWidth="1"/>
    <col min="4366" max="4366" width="8.375" style="103" customWidth="1"/>
    <col min="4367" max="4367" width="8" style="103" customWidth="1"/>
    <col min="4368" max="4608" width="9" style="103"/>
    <col min="4609" max="4609" width="11.875" style="103" customWidth="1"/>
    <col min="4610" max="4611" width="0" style="103" hidden="1" customWidth="1"/>
    <col min="4612" max="4612" width="7.125" style="103" customWidth="1"/>
    <col min="4613" max="4613" width="6.625" style="103" customWidth="1"/>
    <col min="4614" max="4614" width="8.125" style="103" customWidth="1"/>
    <col min="4615" max="4615" width="7.375" style="103" customWidth="1"/>
    <col min="4616" max="4616" width="6.75" style="103" customWidth="1"/>
    <col min="4617" max="4617" width="8" style="103" customWidth="1"/>
    <col min="4618" max="4618" width="7.125" style="103" customWidth="1"/>
    <col min="4619" max="4619" width="6.25" style="103" customWidth="1"/>
    <col min="4620" max="4620" width="10.25" style="103" customWidth="1"/>
    <col min="4621" max="4621" width="9.75" style="103" customWidth="1"/>
    <col min="4622" max="4622" width="8.375" style="103" customWidth="1"/>
    <col min="4623" max="4623" width="8" style="103" customWidth="1"/>
    <col min="4624" max="4864" width="9" style="103"/>
    <col min="4865" max="4865" width="11.875" style="103" customWidth="1"/>
    <col min="4866" max="4867" width="0" style="103" hidden="1" customWidth="1"/>
    <col min="4868" max="4868" width="7.125" style="103" customWidth="1"/>
    <col min="4869" max="4869" width="6.625" style="103" customWidth="1"/>
    <col min="4870" max="4870" width="8.125" style="103" customWidth="1"/>
    <col min="4871" max="4871" width="7.375" style="103" customWidth="1"/>
    <col min="4872" max="4872" width="6.75" style="103" customWidth="1"/>
    <col min="4873" max="4873" width="8" style="103" customWidth="1"/>
    <col min="4874" max="4874" width="7.125" style="103" customWidth="1"/>
    <col min="4875" max="4875" width="6.25" style="103" customWidth="1"/>
    <col min="4876" max="4876" width="10.25" style="103" customWidth="1"/>
    <col min="4877" max="4877" width="9.75" style="103" customWidth="1"/>
    <col min="4878" max="4878" width="8.375" style="103" customWidth="1"/>
    <col min="4879" max="4879" width="8" style="103" customWidth="1"/>
    <col min="4880" max="5120" width="9" style="103"/>
    <col min="5121" max="5121" width="11.875" style="103" customWidth="1"/>
    <col min="5122" max="5123" width="0" style="103" hidden="1" customWidth="1"/>
    <col min="5124" max="5124" width="7.125" style="103" customWidth="1"/>
    <col min="5125" max="5125" width="6.625" style="103" customWidth="1"/>
    <col min="5126" max="5126" width="8.125" style="103" customWidth="1"/>
    <col min="5127" max="5127" width="7.375" style="103" customWidth="1"/>
    <col min="5128" max="5128" width="6.75" style="103" customWidth="1"/>
    <col min="5129" max="5129" width="8" style="103" customWidth="1"/>
    <col min="5130" max="5130" width="7.125" style="103" customWidth="1"/>
    <col min="5131" max="5131" width="6.25" style="103" customWidth="1"/>
    <col min="5132" max="5132" width="10.25" style="103" customWidth="1"/>
    <col min="5133" max="5133" width="9.75" style="103" customWidth="1"/>
    <col min="5134" max="5134" width="8.375" style="103" customWidth="1"/>
    <col min="5135" max="5135" width="8" style="103" customWidth="1"/>
    <col min="5136" max="5376" width="9" style="103"/>
    <col min="5377" max="5377" width="11.875" style="103" customWidth="1"/>
    <col min="5378" max="5379" width="0" style="103" hidden="1" customWidth="1"/>
    <col min="5380" max="5380" width="7.125" style="103" customWidth="1"/>
    <col min="5381" max="5381" width="6.625" style="103" customWidth="1"/>
    <col min="5382" max="5382" width="8.125" style="103" customWidth="1"/>
    <col min="5383" max="5383" width="7.375" style="103" customWidth="1"/>
    <col min="5384" max="5384" width="6.75" style="103" customWidth="1"/>
    <col min="5385" max="5385" width="8" style="103" customWidth="1"/>
    <col min="5386" max="5386" width="7.125" style="103" customWidth="1"/>
    <col min="5387" max="5387" width="6.25" style="103" customWidth="1"/>
    <col min="5388" max="5388" width="10.25" style="103" customWidth="1"/>
    <col min="5389" max="5389" width="9.75" style="103" customWidth="1"/>
    <col min="5390" max="5390" width="8.375" style="103" customWidth="1"/>
    <col min="5391" max="5391" width="8" style="103" customWidth="1"/>
    <col min="5392" max="5632" width="9" style="103"/>
    <col min="5633" max="5633" width="11.875" style="103" customWidth="1"/>
    <col min="5634" max="5635" width="0" style="103" hidden="1" customWidth="1"/>
    <col min="5636" max="5636" width="7.125" style="103" customWidth="1"/>
    <col min="5637" max="5637" width="6.625" style="103" customWidth="1"/>
    <col min="5638" max="5638" width="8.125" style="103" customWidth="1"/>
    <col min="5639" max="5639" width="7.375" style="103" customWidth="1"/>
    <col min="5640" max="5640" width="6.75" style="103" customWidth="1"/>
    <col min="5641" max="5641" width="8" style="103" customWidth="1"/>
    <col min="5642" max="5642" width="7.125" style="103" customWidth="1"/>
    <col min="5643" max="5643" width="6.25" style="103" customWidth="1"/>
    <col min="5644" max="5644" width="10.25" style="103" customWidth="1"/>
    <col min="5645" max="5645" width="9.75" style="103" customWidth="1"/>
    <col min="5646" max="5646" width="8.375" style="103" customWidth="1"/>
    <col min="5647" max="5647" width="8" style="103" customWidth="1"/>
    <col min="5648" max="5888" width="9" style="103"/>
    <col min="5889" max="5889" width="11.875" style="103" customWidth="1"/>
    <col min="5890" max="5891" width="0" style="103" hidden="1" customWidth="1"/>
    <col min="5892" max="5892" width="7.125" style="103" customWidth="1"/>
    <col min="5893" max="5893" width="6.625" style="103" customWidth="1"/>
    <col min="5894" max="5894" width="8.125" style="103" customWidth="1"/>
    <col min="5895" max="5895" width="7.375" style="103" customWidth="1"/>
    <col min="5896" max="5896" width="6.75" style="103" customWidth="1"/>
    <col min="5897" max="5897" width="8" style="103" customWidth="1"/>
    <col min="5898" max="5898" width="7.125" style="103" customWidth="1"/>
    <col min="5899" max="5899" width="6.25" style="103" customWidth="1"/>
    <col min="5900" max="5900" width="10.25" style="103" customWidth="1"/>
    <col min="5901" max="5901" width="9.75" style="103" customWidth="1"/>
    <col min="5902" max="5902" width="8.375" style="103" customWidth="1"/>
    <col min="5903" max="5903" width="8" style="103" customWidth="1"/>
    <col min="5904" max="6144" width="9" style="103"/>
    <col min="6145" max="6145" width="11.875" style="103" customWidth="1"/>
    <col min="6146" max="6147" width="0" style="103" hidden="1" customWidth="1"/>
    <col min="6148" max="6148" width="7.125" style="103" customWidth="1"/>
    <col min="6149" max="6149" width="6.625" style="103" customWidth="1"/>
    <col min="6150" max="6150" width="8.125" style="103" customWidth="1"/>
    <col min="6151" max="6151" width="7.375" style="103" customWidth="1"/>
    <col min="6152" max="6152" width="6.75" style="103" customWidth="1"/>
    <col min="6153" max="6153" width="8" style="103" customWidth="1"/>
    <col min="6154" max="6154" width="7.125" style="103" customWidth="1"/>
    <col min="6155" max="6155" width="6.25" style="103" customWidth="1"/>
    <col min="6156" max="6156" width="10.25" style="103" customWidth="1"/>
    <col min="6157" max="6157" width="9.75" style="103" customWidth="1"/>
    <col min="6158" max="6158" width="8.375" style="103" customWidth="1"/>
    <col min="6159" max="6159" width="8" style="103" customWidth="1"/>
    <col min="6160" max="6400" width="9" style="103"/>
    <col min="6401" max="6401" width="11.875" style="103" customWidth="1"/>
    <col min="6402" max="6403" width="0" style="103" hidden="1" customWidth="1"/>
    <col min="6404" max="6404" width="7.125" style="103" customWidth="1"/>
    <col min="6405" max="6405" width="6.625" style="103" customWidth="1"/>
    <col min="6406" max="6406" width="8.125" style="103" customWidth="1"/>
    <col min="6407" max="6407" width="7.375" style="103" customWidth="1"/>
    <col min="6408" max="6408" width="6.75" style="103" customWidth="1"/>
    <col min="6409" max="6409" width="8" style="103" customWidth="1"/>
    <col min="6410" max="6410" width="7.125" style="103" customWidth="1"/>
    <col min="6411" max="6411" width="6.25" style="103" customWidth="1"/>
    <col min="6412" max="6412" width="10.25" style="103" customWidth="1"/>
    <col min="6413" max="6413" width="9.75" style="103" customWidth="1"/>
    <col min="6414" max="6414" width="8.375" style="103" customWidth="1"/>
    <col min="6415" max="6415" width="8" style="103" customWidth="1"/>
    <col min="6416" max="6656" width="9" style="103"/>
    <col min="6657" max="6657" width="11.875" style="103" customWidth="1"/>
    <col min="6658" max="6659" width="0" style="103" hidden="1" customWidth="1"/>
    <col min="6660" max="6660" width="7.125" style="103" customWidth="1"/>
    <col min="6661" max="6661" width="6.625" style="103" customWidth="1"/>
    <col min="6662" max="6662" width="8.125" style="103" customWidth="1"/>
    <col min="6663" max="6663" width="7.375" style="103" customWidth="1"/>
    <col min="6664" max="6664" width="6.75" style="103" customWidth="1"/>
    <col min="6665" max="6665" width="8" style="103" customWidth="1"/>
    <col min="6666" max="6666" width="7.125" style="103" customWidth="1"/>
    <col min="6667" max="6667" width="6.25" style="103" customWidth="1"/>
    <col min="6668" max="6668" width="10.25" style="103" customWidth="1"/>
    <col min="6669" max="6669" width="9.75" style="103" customWidth="1"/>
    <col min="6670" max="6670" width="8.375" style="103" customWidth="1"/>
    <col min="6671" max="6671" width="8" style="103" customWidth="1"/>
    <col min="6672" max="6912" width="9" style="103"/>
    <col min="6913" max="6913" width="11.875" style="103" customWidth="1"/>
    <col min="6914" max="6915" width="0" style="103" hidden="1" customWidth="1"/>
    <col min="6916" max="6916" width="7.125" style="103" customWidth="1"/>
    <col min="6917" max="6917" width="6.625" style="103" customWidth="1"/>
    <col min="6918" max="6918" width="8.125" style="103" customWidth="1"/>
    <col min="6919" max="6919" width="7.375" style="103" customWidth="1"/>
    <col min="6920" max="6920" width="6.75" style="103" customWidth="1"/>
    <col min="6921" max="6921" width="8" style="103" customWidth="1"/>
    <col min="6922" max="6922" width="7.125" style="103" customWidth="1"/>
    <col min="6923" max="6923" width="6.25" style="103" customWidth="1"/>
    <col min="6924" max="6924" width="10.25" style="103" customWidth="1"/>
    <col min="6925" max="6925" width="9.75" style="103" customWidth="1"/>
    <col min="6926" max="6926" width="8.375" style="103" customWidth="1"/>
    <col min="6927" max="6927" width="8" style="103" customWidth="1"/>
    <col min="6928" max="7168" width="9" style="103"/>
    <col min="7169" max="7169" width="11.875" style="103" customWidth="1"/>
    <col min="7170" max="7171" width="0" style="103" hidden="1" customWidth="1"/>
    <col min="7172" max="7172" width="7.125" style="103" customWidth="1"/>
    <col min="7173" max="7173" width="6.625" style="103" customWidth="1"/>
    <col min="7174" max="7174" width="8.125" style="103" customWidth="1"/>
    <col min="7175" max="7175" width="7.375" style="103" customWidth="1"/>
    <col min="7176" max="7176" width="6.75" style="103" customWidth="1"/>
    <col min="7177" max="7177" width="8" style="103" customWidth="1"/>
    <col min="7178" max="7178" width="7.125" style="103" customWidth="1"/>
    <col min="7179" max="7179" width="6.25" style="103" customWidth="1"/>
    <col min="7180" max="7180" width="10.25" style="103" customWidth="1"/>
    <col min="7181" max="7181" width="9.75" style="103" customWidth="1"/>
    <col min="7182" max="7182" width="8.375" style="103" customWidth="1"/>
    <col min="7183" max="7183" width="8" style="103" customWidth="1"/>
    <col min="7184" max="7424" width="9" style="103"/>
    <col min="7425" max="7425" width="11.875" style="103" customWidth="1"/>
    <col min="7426" max="7427" width="0" style="103" hidden="1" customWidth="1"/>
    <col min="7428" max="7428" width="7.125" style="103" customWidth="1"/>
    <col min="7429" max="7429" width="6.625" style="103" customWidth="1"/>
    <col min="7430" max="7430" width="8.125" style="103" customWidth="1"/>
    <col min="7431" max="7431" width="7.375" style="103" customWidth="1"/>
    <col min="7432" max="7432" width="6.75" style="103" customWidth="1"/>
    <col min="7433" max="7433" width="8" style="103" customWidth="1"/>
    <col min="7434" max="7434" width="7.125" style="103" customWidth="1"/>
    <col min="7435" max="7435" width="6.25" style="103" customWidth="1"/>
    <col min="7436" max="7436" width="10.25" style="103" customWidth="1"/>
    <col min="7437" max="7437" width="9.75" style="103" customWidth="1"/>
    <col min="7438" max="7438" width="8.375" style="103" customWidth="1"/>
    <col min="7439" max="7439" width="8" style="103" customWidth="1"/>
    <col min="7440" max="7680" width="9" style="103"/>
    <col min="7681" max="7681" width="11.875" style="103" customWidth="1"/>
    <col min="7682" max="7683" width="0" style="103" hidden="1" customWidth="1"/>
    <col min="7684" max="7684" width="7.125" style="103" customWidth="1"/>
    <col min="7685" max="7685" width="6.625" style="103" customWidth="1"/>
    <col min="7686" max="7686" width="8.125" style="103" customWidth="1"/>
    <col min="7687" max="7687" width="7.375" style="103" customWidth="1"/>
    <col min="7688" max="7688" width="6.75" style="103" customWidth="1"/>
    <col min="7689" max="7689" width="8" style="103" customWidth="1"/>
    <col min="7690" max="7690" width="7.125" style="103" customWidth="1"/>
    <col min="7691" max="7691" width="6.25" style="103" customWidth="1"/>
    <col min="7692" max="7692" width="10.25" style="103" customWidth="1"/>
    <col min="7693" max="7693" width="9.75" style="103" customWidth="1"/>
    <col min="7694" max="7694" width="8.375" style="103" customWidth="1"/>
    <col min="7695" max="7695" width="8" style="103" customWidth="1"/>
    <col min="7696" max="7936" width="9" style="103"/>
    <col min="7937" max="7937" width="11.875" style="103" customWidth="1"/>
    <col min="7938" max="7939" width="0" style="103" hidden="1" customWidth="1"/>
    <col min="7940" max="7940" width="7.125" style="103" customWidth="1"/>
    <col min="7941" max="7941" width="6.625" style="103" customWidth="1"/>
    <col min="7942" max="7942" width="8.125" style="103" customWidth="1"/>
    <col min="7943" max="7943" width="7.375" style="103" customWidth="1"/>
    <col min="7944" max="7944" width="6.75" style="103" customWidth="1"/>
    <col min="7945" max="7945" width="8" style="103" customWidth="1"/>
    <col min="7946" max="7946" width="7.125" style="103" customWidth="1"/>
    <col min="7947" max="7947" width="6.25" style="103" customWidth="1"/>
    <col min="7948" max="7948" width="10.25" style="103" customWidth="1"/>
    <col min="7949" max="7949" width="9.75" style="103" customWidth="1"/>
    <col min="7950" max="7950" width="8.375" style="103" customWidth="1"/>
    <col min="7951" max="7951" width="8" style="103" customWidth="1"/>
    <col min="7952" max="8192" width="9" style="103"/>
    <col min="8193" max="8193" width="11.875" style="103" customWidth="1"/>
    <col min="8194" max="8195" width="0" style="103" hidden="1" customWidth="1"/>
    <col min="8196" max="8196" width="7.125" style="103" customWidth="1"/>
    <col min="8197" max="8197" width="6.625" style="103" customWidth="1"/>
    <col min="8198" max="8198" width="8.125" style="103" customWidth="1"/>
    <col min="8199" max="8199" width="7.375" style="103" customWidth="1"/>
    <col min="8200" max="8200" width="6.75" style="103" customWidth="1"/>
    <col min="8201" max="8201" width="8" style="103" customWidth="1"/>
    <col min="8202" max="8202" width="7.125" style="103" customWidth="1"/>
    <col min="8203" max="8203" width="6.25" style="103" customWidth="1"/>
    <col min="8204" max="8204" width="10.25" style="103" customWidth="1"/>
    <col min="8205" max="8205" width="9.75" style="103" customWidth="1"/>
    <col min="8206" max="8206" width="8.375" style="103" customWidth="1"/>
    <col min="8207" max="8207" width="8" style="103" customWidth="1"/>
    <col min="8208" max="8448" width="9" style="103"/>
    <col min="8449" max="8449" width="11.875" style="103" customWidth="1"/>
    <col min="8450" max="8451" width="0" style="103" hidden="1" customWidth="1"/>
    <col min="8452" max="8452" width="7.125" style="103" customWidth="1"/>
    <col min="8453" max="8453" width="6.625" style="103" customWidth="1"/>
    <col min="8454" max="8454" width="8.125" style="103" customWidth="1"/>
    <col min="8455" max="8455" width="7.375" style="103" customWidth="1"/>
    <col min="8456" max="8456" width="6.75" style="103" customWidth="1"/>
    <col min="8457" max="8457" width="8" style="103" customWidth="1"/>
    <col min="8458" max="8458" width="7.125" style="103" customWidth="1"/>
    <col min="8459" max="8459" width="6.25" style="103" customWidth="1"/>
    <col min="8460" max="8460" width="10.25" style="103" customWidth="1"/>
    <col min="8461" max="8461" width="9.75" style="103" customWidth="1"/>
    <col min="8462" max="8462" width="8.375" style="103" customWidth="1"/>
    <col min="8463" max="8463" width="8" style="103" customWidth="1"/>
    <col min="8464" max="8704" width="9" style="103"/>
    <col min="8705" max="8705" width="11.875" style="103" customWidth="1"/>
    <col min="8706" max="8707" width="0" style="103" hidden="1" customWidth="1"/>
    <col min="8708" max="8708" width="7.125" style="103" customWidth="1"/>
    <col min="8709" max="8709" width="6.625" style="103" customWidth="1"/>
    <col min="8710" max="8710" width="8.125" style="103" customWidth="1"/>
    <col min="8711" max="8711" width="7.375" style="103" customWidth="1"/>
    <col min="8712" max="8712" width="6.75" style="103" customWidth="1"/>
    <col min="8713" max="8713" width="8" style="103" customWidth="1"/>
    <col min="8714" max="8714" width="7.125" style="103" customWidth="1"/>
    <col min="8715" max="8715" width="6.25" style="103" customWidth="1"/>
    <col min="8716" max="8716" width="10.25" style="103" customWidth="1"/>
    <col min="8717" max="8717" width="9.75" style="103" customWidth="1"/>
    <col min="8718" max="8718" width="8.375" style="103" customWidth="1"/>
    <col min="8719" max="8719" width="8" style="103" customWidth="1"/>
    <col min="8720" max="8960" width="9" style="103"/>
    <col min="8961" max="8961" width="11.875" style="103" customWidth="1"/>
    <col min="8962" max="8963" width="0" style="103" hidden="1" customWidth="1"/>
    <col min="8964" max="8964" width="7.125" style="103" customWidth="1"/>
    <col min="8965" max="8965" width="6.625" style="103" customWidth="1"/>
    <col min="8966" max="8966" width="8.125" style="103" customWidth="1"/>
    <col min="8967" max="8967" width="7.375" style="103" customWidth="1"/>
    <col min="8968" max="8968" width="6.75" style="103" customWidth="1"/>
    <col min="8969" max="8969" width="8" style="103" customWidth="1"/>
    <col min="8970" max="8970" width="7.125" style="103" customWidth="1"/>
    <col min="8971" max="8971" width="6.25" style="103" customWidth="1"/>
    <col min="8972" max="8972" width="10.25" style="103" customWidth="1"/>
    <col min="8973" max="8973" width="9.75" style="103" customWidth="1"/>
    <col min="8974" max="8974" width="8.375" style="103" customWidth="1"/>
    <col min="8975" max="8975" width="8" style="103" customWidth="1"/>
    <col min="8976" max="9216" width="9" style="103"/>
    <col min="9217" max="9217" width="11.875" style="103" customWidth="1"/>
    <col min="9218" max="9219" width="0" style="103" hidden="1" customWidth="1"/>
    <col min="9220" max="9220" width="7.125" style="103" customWidth="1"/>
    <col min="9221" max="9221" width="6.625" style="103" customWidth="1"/>
    <col min="9222" max="9222" width="8.125" style="103" customWidth="1"/>
    <col min="9223" max="9223" width="7.375" style="103" customWidth="1"/>
    <col min="9224" max="9224" width="6.75" style="103" customWidth="1"/>
    <col min="9225" max="9225" width="8" style="103" customWidth="1"/>
    <col min="9226" max="9226" width="7.125" style="103" customWidth="1"/>
    <col min="9227" max="9227" width="6.25" style="103" customWidth="1"/>
    <col min="9228" max="9228" width="10.25" style="103" customWidth="1"/>
    <col min="9229" max="9229" width="9.75" style="103" customWidth="1"/>
    <col min="9230" max="9230" width="8.375" style="103" customWidth="1"/>
    <col min="9231" max="9231" width="8" style="103" customWidth="1"/>
    <col min="9232" max="9472" width="9" style="103"/>
    <col min="9473" max="9473" width="11.875" style="103" customWidth="1"/>
    <col min="9474" max="9475" width="0" style="103" hidden="1" customWidth="1"/>
    <col min="9476" max="9476" width="7.125" style="103" customWidth="1"/>
    <col min="9477" max="9477" width="6.625" style="103" customWidth="1"/>
    <col min="9478" max="9478" width="8.125" style="103" customWidth="1"/>
    <col min="9479" max="9479" width="7.375" style="103" customWidth="1"/>
    <col min="9480" max="9480" width="6.75" style="103" customWidth="1"/>
    <col min="9481" max="9481" width="8" style="103" customWidth="1"/>
    <col min="9482" max="9482" width="7.125" style="103" customWidth="1"/>
    <col min="9483" max="9483" width="6.25" style="103" customWidth="1"/>
    <col min="9484" max="9484" width="10.25" style="103" customWidth="1"/>
    <col min="9485" max="9485" width="9.75" style="103" customWidth="1"/>
    <col min="9486" max="9486" width="8.375" style="103" customWidth="1"/>
    <col min="9487" max="9487" width="8" style="103" customWidth="1"/>
    <col min="9488" max="9728" width="9" style="103"/>
    <col min="9729" max="9729" width="11.875" style="103" customWidth="1"/>
    <col min="9730" max="9731" width="0" style="103" hidden="1" customWidth="1"/>
    <col min="9732" max="9732" width="7.125" style="103" customWidth="1"/>
    <col min="9733" max="9733" width="6.625" style="103" customWidth="1"/>
    <col min="9734" max="9734" width="8.125" style="103" customWidth="1"/>
    <col min="9735" max="9735" width="7.375" style="103" customWidth="1"/>
    <col min="9736" max="9736" width="6.75" style="103" customWidth="1"/>
    <col min="9737" max="9737" width="8" style="103" customWidth="1"/>
    <col min="9738" max="9738" width="7.125" style="103" customWidth="1"/>
    <col min="9739" max="9739" width="6.25" style="103" customWidth="1"/>
    <col min="9740" max="9740" width="10.25" style="103" customWidth="1"/>
    <col min="9741" max="9741" width="9.75" style="103" customWidth="1"/>
    <col min="9742" max="9742" width="8.375" style="103" customWidth="1"/>
    <col min="9743" max="9743" width="8" style="103" customWidth="1"/>
    <col min="9744" max="9984" width="9" style="103"/>
    <col min="9985" max="9985" width="11.875" style="103" customWidth="1"/>
    <col min="9986" max="9987" width="0" style="103" hidden="1" customWidth="1"/>
    <col min="9988" max="9988" width="7.125" style="103" customWidth="1"/>
    <col min="9989" max="9989" width="6.625" style="103" customWidth="1"/>
    <col min="9990" max="9990" width="8.125" style="103" customWidth="1"/>
    <col min="9991" max="9991" width="7.375" style="103" customWidth="1"/>
    <col min="9992" max="9992" width="6.75" style="103" customWidth="1"/>
    <col min="9993" max="9993" width="8" style="103" customWidth="1"/>
    <col min="9994" max="9994" width="7.125" style="103" customWidth="1"/>
    <col min="9995" max="9995" width="6.25" style="103" customWidth="1"/>
    <col min="9996" max="9996" width="10.25" style="103" customWidth="1"/>
    <col min="9997" max="9997" width="9.75" style="103" customWidth="1"/>
    <col min="9998" max="9998" width="8.375" style="103" customWidth="1"/>
    <col min="9999" max="9999" width="8" style="103" customWidth="1"/>
    <col min="10000" max="10240" width="9" style="103"/>
    <col min="10241" max="10241" width="11.875" style="103" customWidth="1"/>
    <col min="10242" max="10243" width="0" style="103" hidden="1" customWidth="1"/>
    <col min="10244" max="10244" width="7.125" style="103" customWidth="1"/>
    <col min="10245" max="10245" width="6.625" style="103" customWidth="1"/>
    <col min="10246" max="10246" width="8.125" style="103" customWidth="1"/>
    <col min="10247" max="10247" width="7.375" style="103" customWidth="1"/>
    <col min="10248" max="10248" width="6.75" style="103" customWidth="1"/>
    <col min="10249" max="10249" width="8" style="103" customWidth="1"/>
    <col min="10250" max="10250" width="7.125" style="103" customWidth="1"/>
    <col min="10251" max="10251" width="6.25" style="103" customWidth="1"/>
    <col min="10252" max="10252" width="10.25" style="103" customWidth="1"/>
    <col min="10253" max="10253" width="9.75" style="103" customWidth="1"/>
    <col min="10254" max="10254" width="8.375" style="103" customWidth="1"/>
    <col min="10255" max="10255" width="8" style="103" customWidth="1"/>
    <col min="10256" max="10496" width="9" style="103"/>
    <col min="10497" max="10497" width="11.875" style="103" customWidth="1"/>
    <col min="10498" max="10499" width="0" style="103" hidden="1" customWidth="1"/>
    <col min="10500" max="10500" width="7.125" style="103" customWidth="1"/>
    <col min="10501" max="10501" width="6.625" style="103" customWidth="1"/>
    <col min="10502" max="10502" width="8.125" style="103" customWidth="1"/>
    <col min="10503" max="10503" width="7.375" style="103" customWidth="1"/>
    <col min="10504" max="10504" width="6.75" style="103" customWidth="1"/>
    <col min="10505" max="10505" width="8" style="103" customWidth="1"/>
    <col min="10506" max="10506" width="7.125" style="103" customWidth="1"/>
    <col min="10507" max="10507" width="6.25" style="103" customWidth="1"/>
    <col min="10508" max="10508" width="10.25" style="103" customWidth="1"/>
    <col min="10509" max="10509" width="9.75" style="103" customWidth="1"/>
    <col min="10510" max="10510" width="8.375" style="103" customWidth="1"/>
    <col min="10511" max="10511" width="8" style="103" customWidth="1"/>
    <col min="10512" max="10752" width="9" style="103"/>
    <col min="10753" max="10753" width="11.875" style="103" customWidth="1"/>
    <col min="10754" max="10755" width="0" style="103" hidden="1" customWidth="1"/>
    <col min="10756" max="10756" width="7.125" style="103" customWidth="1"/>
    <col min="10757" max="10757" width="6.625" style="103" customWidth="1"/>
    <col min="10758" max="10758" width="8.125" style="103" customWidth="1"/>
    <col min="10759" max="10759" width="7.375" style="103" customWidth="1"/>
    <col min="10760" max="10760" width="6.75" style="103" customWidth="1"/>
    <col min="10761" max="10761" width="8" style="103" customWidth="1"/>
    <col min="10762" max="10762" width="7.125" style="103" customWidth="1"/>
    <col min="10763" max="10763" width="6.25" style="103" customWidth="1"/>
    <col min="10764" max="10764" width="10.25" style="103" customWidth="1"/>
    <col min="10765" max="10765" width="9.75" style="103" customWidth="1"/>
    <col min="10766" max="10766" width="8.375" style="103" customWidth="1"/>
    <col min="10767" max="10767" width="8" style="103" customWidth="1"/>
    <col min="10768" max="11008" width="9" style="103"/>
    <col min="11009" max="11009" width="11.875" style="103" customWidth="1"/>
    <col min="11010" max="11011" width="0" style="103" hidden="1" customWidth="1"/>
    <col min="11012" max="11012" width="7.125" style="103" customWidth="1"/>
    <col min="11013" max="11013" width="6.625" style="103" customWidth="1"/>
    <col min="11014" max="11014" width="8.125" style="103" customWidth="1"/>
    <col min="11015" max="11015" width="7.375" style="103" customWidth="1"/>
    <col min="11016" max="11016" width="6.75" style="103" customWidth="1"/>
    <col min="11017" max="11017" width="8" style="103" customWidth="1"/>
    <col min="11018" max="11018" width="7.125" style="103" customWidth="1"/>
    <col min="11019" max="11019" width="6.25" style="103" customWidth="1"/>
    <col min="11020" max="11020" width="10.25" style="103" customWidth="1"/>
    <col min="11021" max="11021" width="9.75" style="103" customWidth="1"/>
    <col min="11022" max="11022" width="8.375" style="103" customWidth="1"/>
    <col min="11023" max="11023" width="8" style="103" customWidth="1"/>
    <col min="11024" max="11264" width="9" style="103"/>
    <col min="11265" max="11265" width="11.875" style="103" customWidth="1"/>
    <col min="11266" max="11267" width="0" style="103" hidden="1" customWidth="1"/>
    <col min="11268" max="11268" width="7.125" style="103" customWidth="1"/>
    <col min="11269" max="11269" width="6.625" style="103" customWidth="1"/>
    <col min="11270" max="11270" width="8.125" style="103" customWidth="1"/>
    <col min="11271" max="11271" width="7.375" style="103" customWidth="1"/>
    <col min="11272" max="11272" width="6.75" style="103" customWidth="1"/>
    <col min="11273" max="11273" width="8" style="103" customWidth="1"/>
    <col min="11274" max="11274" width="7.125" style="103" customWidth="1"/>
    <col min="11275" max="11275" width="6.25" style="103" customWidth="1"/>
    <col min="11276" max="11276" width="10.25" style="103" customWidth="1"/>
    <col min="11277" max="11277" width="9.75" style="103" customWidth="1"/>
    <col min="11278" max="11278" width="8.375" style="103" customWidth="1"/>
    <col min="11279" max="11279" width="8" style="103" customWidth="1"/>
    <col min="11280" max="11520" width="9" style="103"/>
    <col min="11521" max="11521" width="11.875" style="103" customWidth="1"/>
    <col min="11522" max="11523" width="0" style="103" hidden="1" customWidth="1"/>
    <col min="11524" max="11524" width="7.125" style="103" customWidth="1"/>
    <col min="11525" max="11525" width="6.625" style="103" customWidth="1"/>
    <col min="11526" max="11526" width="8.125" style="103" customWidth="1"/>
    <col min="11527" max="11527" width="7.375" style="103" customWidth="1"/>
    <col min="11528" max="11528" width="6.75" style="103" customWidth="1"/>
    <col min="11529" max="11529" width="8" style="103" customWidth="1"/>
    <col min="11530" max="11530" width="7.125" style="103" customWidth="1"/>
    <col min="11531" max="11531" width="6.25" style="103" customWidth="1"/>
    <col min="11532" max="11532" width="10.25" style="103" customWidth="1"/>
    <col min="11533" max="11533" width="9.75" style="103" customWidth="1"/>
    <col min="11534" max="11534" width="8.375" style="103" customWidth="1"/>
    <col min="11535" max="11535" width="8" style="103" customWidth="1"/>
    <col min="11536" max="11776" width="9" style="103"/>
    <col min="11777" max="11777" width="11.875" style="103" customWidth="1"/>
    <col min="11778" max="11779" width="0" style="103" hidden="1" customWidth="1"/>
    <col min="11780" max="11780" width="7.125" style="103" customWidth="1"/>
    <col min="11781" max="11781" width="6.625" style="103" customWidth="1"/>
    <col min="11782" max="11782" width="8.125" style="103" customWidth="1"/>
    <col min="11783" max="11783" width="7.375" style="103" customWidth="1"/>
    <col min="11784" max="11784" width="6.75" style="103" customWidth="1"/>
    <col min="11785" max="11785" width="8" style="103" customWidth="1"/>
    <col min="11786" max="11786" width="7.125" style="103" customWidth="1"/>
    <col min="11787" max="11787" width="6.25" style="103" customWidth="1"/>
    <col min="11788" max="11788" width="10.25" style="103" customWidth="1"/>
    <col min="11789" max="11789" width="9.75" style="103" customWidth="1"/>
    <col min="11790" max="11790" width="8.375" style="103" customWidth="1"/>
    <col min="11791" max="11791" width="8" style="103" customWidth="1"/>
    <col min="11792" max="12032" width="9" style="103"/>
    <col min="12033" max="12033" width="11.875" style="103" customWidth="1"/>
    <col min="12034" max="12035" width="0" style="103" hidden="1" customWidth="1"/>
    <col min="12036" max="12036" width="7.125" style="103" customWidth="1"/>
    <col min="12037" max="12037" width="6.625" style="103" customWidth="1"/>
    <col min="12038" max="12038" width="8.125" style="103" customWidth="1"/>
    <col min="12039" max="12039" width="7.375" style="103" customWidth="1"/>
    <col min="12040" max="12040" width="6.75" style="103" customWidth="1"/>
    <col min="12041" max="12041" width="8" style="103" customWidth="1"/>
    <col min="12042" max="12042" width="7.125" style="103" customWidth="1"/>
    <col min="12043" max="12043" width="6.25" style="103" customWidth="1"/>
    <col min="12044" max="12044" width="10.25" style="103" customWidth="1"/>
    <col min="12045" max="12045" width="9.75" style="103" customWidth="1"/>
    <col min="12046" max="12046" width="8.375" style="103" customWidth="1"/>
    <col min="12047" max="12047" width="8" style="103" customWidth="1"/>
    <col min="12048" max="12288" width="9" style="103"/>
    <col min="12289" max="12289" width="11.875" style="103" customWidth="1"/>
    <col min="12290" max="12291" width="0" style="103" hidden="1" customWidth="1"/>
    <col min="12292" max="12292" width="7.125" style="103" customWidth="1"/>
    <col min="12293" max="12293" width="6.625" style="103" customWidth="1"/>
    <col min="12294" max="12294" width="8.125" style="103" customWidth="1"/>
    <col min="12295" max="12295" width="7.375" style="103" customWidth="1"/>
    <col min="12296" max="12296" width="6.75" style="103" customWidth="1"/>
    <col min="12297" max="12297" width="8" style="103" customWidth="1"/>
    <col min="12298" max="12298" width="7.125" style="103" customWidth="1"/>
    <col min="12299" max="12299" width="6.25" style="103" customWidth="1"/>
    <col min="12300" max="12300" width="10.25" style="103" customWidth="1"/>
    <col min="12301" max="12301" width="9.75" style="103" customWidth="1"/>
    <col min="12302" max="12302" width="8.375" style="103" customWidth="1"/>
    <col min="12303" max="12303" width="8" style="103" customWidth="1"/>
    <col min="12304" max="12544" width="9" style="103"/>
    <col min="12545" max="12545" width="11.875" style="103" customWidth="1"/>
    <col min="12546" max="12547" width="0" style="103" hidden="1" customWidth="1"/>
    <col min="12548" max="12548" width="7.125" style="103" customWidth="1"/>
    <col min="12549" max="12549" width="6.625" style="103" customWidth="1"/>
    <col min="12550" max="12550" width="8.125" style="103" customWidth="1"/>
    <col min="12551" max="12551" width="7.375" style="103" customWidth="1"/>
    <col min="12552" max="12552" width="6.75" style="103" customWidth="1"/>
    <col min="12553" max="12553" width="8" style="103" customWidth="1"/>
    <col min="12554" max="12554" width="7.125" style="103" customWidth="1"/>
    <col min="12555" max="12555" width="6.25" style="103" customWidth="1"/>
    <col min="12556" max="12556" width="10.25" style="103" customWidth="1"/>
    <col min="12557" max="12557" width="9.75" style="103" customWidth="1"/>
    <col min="12558" max="12558" width="8.375" style="103" customWidth="1"/>
    <col min="12559" max="12559" width="8" style="103" customWidth="1"/>
    <col min="12560" max="12800" width="9" style="103"/>
    <col min="12801" max="12801" width="11.875" style="103" customWidth="1"/>
    <col min="12802" max="12803" width="0" style="103" hidden="1" customWidth="1"/>
    <col min="12804" max="12804" width="7.125" style="103" customWidth="1"/>
    <col min="12805" max="12805" width="6.625" style="103" customWidth="1"/>
    <col min="12806" max="12806" width="8.125" style="103" customWidth="1"/>
    <col min="12807" max="12807" width="7.375" style="103" customWidth="1"/>
    <col min="12808" max="12808" width="6.75" style="103" customWidth="1"/>
    <col min="12809" max="12809" width="8" style="103" customWidth="1"/>
    <col min="12810" max="12810" width="7.125" style="103" customWidth="1"/>
    <col min="12811" max="12811" width="6.25" style="103" customWidth="1"/>
    <col min="12812" max="12812" width="10.25" style="103" customWidth="1"/>
    <col min="12813" max="12813" width="9.75" style="103" customWidth="1"/>
    <col min="12814" max="12814" width="8.375" style="103" customWidth="1"/>
    <col min="12815" max="12815" width="8" style="103" customWidth="1"/>
    <col min="12816" max="13056" width="9" style="103"/>
    <col min="13057" max="13057" width="11.875" style="103" customWidth="1"/>
    <col min="13058" max="13059" width="0" style="103" hidden="1" customWidth="1"/>
    <col min="13060" max="13060" width="7.125" style="103" customWidth="1"/>
    <col min="13061" max="13061" width="6.625" style="103" customWidth="1"/>
    <col min="13062" max="13062" width="8.125" style="103" customWidth="1"/>
    <col min="13063" max="13063" width="7.375" style="103" customWidth="1"/>
    <col min="13064" max="13064" width="6.75" style="103" customWidth="1"/>
    <col min="13065" max="13065" width="8" style="103" customWidth="1"/>
    <col min="13066" max="13066" width="7.125" style="103" customWidth="1"/>
    <col min="13067" max="13067" width="6.25" style="103" customWidth="1"/>
    <col min="13068" max="13068" width="10.25" style="103" customWidth="1"/>
    <col min="13069" max="13069" width="9.75" style="103" customWidth="1"/>
    <col min="13070" max="13070" width="8.375" style="103" customWidth="1"/>
    <col min="13071" max="13071" width="8" style="103" customWidth="1"/>
    <col min="13072" max="13312" width="9" style="103"/>
    <col min="13313" max="13313" width="11.875" style="103" customWidth="1"/>
    <col min="13314" max="13315" width="0" style="103" hidden="1" customWidth="1"/>
    <col min="13316" max="13316" width="7.125" style="103" customWidth="1"/>
    <col min="13317" max="13317" width="6.625" style="103" customWidth="1"/>
    <col min="13318" max="13318" width="8.125" style="103" customWidth="1"/>
    <col min="13319" max="13319" width="7.375" style="103" customWidth="1"/>
    <col min="13320" max="13320" width="6.75" style="103" customWidth="1"/>
    <col min="13321" max="13321" width="8" style="103" customWidth="1"/>
    <col min="13322" max="13322" width="7.125" style="103" customWidth="1"/>
    <col min="13323" max="13323" width="6.25" style="103" customWidth="1"/>
    <col min="13324" max="13324" width="10.25" style="103" customWidth="1"/>
    <col min="13325" max="13325" width="9.75" style="103" customWidth="1"/>
    <col min="13326" max="13326" width="8.375" style="103" customWidth="1"/>
    <col min="13327" max="13327" width="8" style="103" customWidth="1"/>
    <col min="13328" max="13568" width="9" style="103"/>
    <col min="13569" max="13569" width="11.875" style="103" customWidth="1"/>
    <col min="13570" max="13571" width="0" style="103" hidden="1" customWidth="1"/>
    <col min="13572" max="13572" width="7.125" style="103" customWidth="1"/>
    <col min="13573" max="13573" width="6.625" style="103" customWidth="1"/>
    <col min="13574" max="13574" width="8.125" style="103" customWidth="1"/>
    <col min="13575" max="13575" width="7.375" style="103" customWidth="1"/>
    <col min="13576" max="13576" width="6.75" style="103" customWidth="1"/>
    <col min="13577" max="13577" width="8" style="103" customWidth="1"/>
    <col min="13578" max="13578" width="7.125" style="103" customWidth="1"/>
    <col min="13579" max="13579" width="6.25" style="103" customWidth="1"/>
    <col min="13580" max="13580" width="10.25" style="103" customWidth="1"/>
    <col min="13581" max="13581" width="9.75" style="103" customWidth="1"/>
    <col min="13582" max="13582" width="8.375" style="103" customWidth="1"/>
    <col min="13583" max="13583" width="8" style="103" customWidth="1"/>
    <col min="13584" max="13824" width="9" style="103"/>
    <col min="13825" max="13825" width="11.875" style="103" customWidth="1"/>
    <col min="13826" max="13827" width="0" style="103" hidden="1" customWidth="1"/>
    <col min="13828" max="13828" width="7.125" style="103" customWidth="1"/>
    <col min="13829" max="13829" width="6.625" style="103" customWidth="1"/>
    <col min="13830" max="13830" width="8.125" style="103" customWidth="1"/>
    <col min="13831" max="13831" width="7.375" style="103" customWidth="1"/>
    <col min="13832" max="13832" width="6.75" style="103" customWidth="1"/>
    <col min="13833" max="13833" width="8" style="103" customWidth="1"/>
    <col min="13834" max="13834" width="7.125" style="103" customWidth="1"/>
    <col min="13835" max="13835" width="6.25" style="103" customWidth="1"/>
    <col min="13836" max="13836" width="10.25" style="103" customWidth="1"/>
    <col min="13837" max="13837" width="9.75" style="103" customWidth="1"/>
    <col min="13838" max="13838" width="8.375" style="103" customWidth="1"/>
    <col min="13839" max="13839" width="8" style="103" customWidth="1"/>
    <col min="13840" max="14080" width="9" style="103"/>
    <col min="14081" max="14081" width="11.875" style="103" customWidth="1"/>
    <col min="14082" max="14083" width="0" style="103" hidden="1" customWidth="1"/>
    <col min="14084" max="14084" width="7.125" style="103" customWidth="1"/>
    <col min="14085" max="14085" width="6.625" style="103" customWidth="1"/>
    <col min="14086" max="14086" width="8.125" style="103" customWidth="1"/>
    <col min="14087" max="14087" width="7.375" style="103" customWidth="1"/>
    <col min="14088" max="14088" width="6.75" style="103" customWidth="1"/>
    <col min="14089" max="14089" width="8" style="103" customWidth="1"/>
    <col min="14090" max="14090" width="7.125" style="103" customWidth="1"/>
    <col min="14091" max="14091" width="6.25" style="103" customWidth="1"/>
    <col min="14092" max="14092" width="10.25" style="103" customWidth="1"/>
    <col min="14093" max="14093" width="9.75" style="103" customWidth="1"/>
    <col min="14094" max="14094" width="8.375" style="103" customWidth="1"/>
    <col min="14095" max="14095" width="8" style="103" customWidth="1"/>
    <col min="14096" max="14336" width="9" style="103"/>
    <col min="14337" max="14337" width="11.875" style="103" customWidth="1"/>
    <col min="14338" max="14339" width="0" style="103" hidden="1" customWidth="1"/>
    <col min="14340" max="14340" width="7.125" style="103" customWidth="1"/>
    <col min="14341" max="14341" width="6.625" style="103" customWidth="1"/>
    <col min="14342" max="14342" width="8.125" style="103" customWidth="1"/>
    <col min="14343" max="14343" width="7.375" style="103" customWidth="1"/>
    <col min="14344" max="14344" width="6.75" style="103" customWidth="1"/>
    <col min="14345" max="14345" width="8" style="103" customWidth="1"/>
    <col min="14346" max="14346" width="7.125" style="103" customWidth="1"/>
    <col min="14347" max="14347" width="6.25" style="103" customWidth="1"/>
    <col min="14348" max="14348" width="10.25" style="103" customWidth="1"/>
    <col min="14349" max="14349" width="9.75" style="103" customWidth="1"/>
    <col min="14350" max="14350" width="8.375" style="103" customWidth="1"/>
    <col min="14351" max="14351" width="8" style="103" customWidth="1"/>
    <col min="14352" max="14592" width="9" style="103"/>
    <col min="14593" max="14593" width="11.875" style="103" customWidth="1"/>
    <col min="14594" max="14595" width="0" style="103" hidden="1" customWidth="1"/>
    <col min="14596" max="14596" width="7.125" style="103" customWidth="1"/>
    <col min="14597" max="14597" width="6.625" style="103" customWidth="1"/>
    <col min="14598" max="14598" width="8.125" style="103" customWidth="1"/>
    <col min="14599" max="14599" width="7.375" style="103" customWidth="1"/>
    <col min="14600" max="14600" width="6.75" style="103" customWidth="1"/>
    <col min="14601" max="14601" width="8" style="103" customWidth="1"/>
    <col min="14602" max="14602" width="7.125" style="103" customWidth="1"/>
    <col min="14603" max="14603" width="6.25" style="103" customWidth="1"/>
    <col min="14604" max="14604" width="10.25" style="103" customWidth="1"/>
    <col min="14605" max="14605" width="9.75" style="103" customWidth="1"/>
    <col min="14606" max="14606" width="8.375" style="103" customWidth="1"/>
    <col min="14607" max="14607" width="8" style="103" customWidth="1"/>
    <col min="14608" max="14848" width="9" style="103"/>
    <col min="14849" max="14849" width="11.875" style="103" customWidth="1"/>
    <col min="14850" max="14851" width="0" style="103" hidden="1" customWidth="1"/>
    <col min="14852" max="14852" width="7.125" style="103" customWidth="1"/>
    <col min="14853" max="14853" width="6.625" style="103" customWidth="1"/>
    <col min="14854" max="14854" width="8.125" style="103" customWidth="1"/>
    <col min="14855" max="14855" width="7.375" style="103" customWidth="1"/>
    <col min="14856" max="14856" width="6.75" style="103" customWidth="1"/>
    <col min="14857" max="14857" width="8" style="103" customWidth="1"/>
    <col min="14858" max="14858" width="7.125" style="103" customWidth="1"/>
    <col min="14859" max="14859" width="6.25" style="103" customWidth="1"/>
    <col min="14860" max="14860" width="10.25" style="103" customWidth="1"/>
    <col min="14861" max="14861" width="9.75" style="103" customWidth="1"/>
    <col min="14862" max="14862" width="8.375" style="103" customWidth="1"/>
    <col min="14863" max="14863" width="8" style="103" customWidth="1"/>
    <col min="14864" max="15104" width="9" style="103"/>
    <col min="15105" max="15105" width="11.875" style="103" customWidth="1"/>
    <col min="15106" max="15107" width="0" style="103" hidden="1" customWidth="1"/>
    <col min="15108" max="15108" width="7.125" style="103" customWidth="1"/>
    <col min="15109" max="15109" width="6.625" style="103" customWidth="1"/>
    <col min="15110" max="15110" width="8.125" style="103" customWidth="1"/>
    <col min="15111" max="15111" width="7.375" style="103" customWidth="1"/>
    <col min="15112" max="15112" width="6.75" style="103" customWidth="1"/>
    <col min="15113" max="15113" width="8" style="103" customWidth="1"/>
    <col min="15114" max="15114" width="7.125" style="103" customWidth="1"/>
    <col min="15115" max="15115" width="6.25" style="103" customWidth="1"/>
    <col min="15116" max="15116" width="10.25" style="103" customWidth="1"/>
    <col min="15117" max="15117" width="9.75" style="103" customWidth="1"/>
    <col min="15118" max="15118" width="8.375" style="103" customWidth="1"/>
    <col min="15119" max="15119" width="8" style="103" customWidth="1"/>
    <col min="15120" max="15360" width="9" style="103"/>
    <col min="15361" max="15361" width="11.875" style="103" customWidth="1"/>
    <col min="15362" max="15363" width="0" style="103" hidden="1" customWidth="1"/>
    <col min="15364" max="15364" width="7.125" style="103" customWidth="1"/>
    <col min="15365" max="15365" width="6.625" style="103" customWidth="1"/>
    <col min="15366" max="15366" width="8.125" style="103" customWidth="1"/>
    <col min="15367" max="15367" width="7.375" style="103" customWidth="1"/>
    <col min="15368" max="15368" width="6.75" style="103" customWidth="1"/>
    <col min="15369" max="15369" width="8" style="103" customWidth="1"/>
    <col min="15370" max="15370" width="7.125" style="103" customWidth="1"/>
    <col min="15371" max="15371" width="6.25" style="103" customWidth="1"/>
    <col min="15372" max="15372" width="10.25" style="103" customWidth="1"/>
    <col min="15373" max="15373" width="9.75" style="103" customWidth="1"/>
    <col min="15374" max="15374" width="8.375" style="103" customWidth="1"/>
    <col min="15375" max="15375" width="8" style="103" customWidth="1"/>
    <col min="15376" max="15616" width="9" style="103"/>
    <col min="15617" max="15617" width="11.875" style="103" customWidth="1"/>
    <col min="15618" max="15619" width="0" style="103" hidden="1" customWidth="1"/>
    <col min="15620" max="15620" width="7.125" style="103" customWidth="1"/>
    <col min="15621" max="15621" width="6.625" style="103" customWidth="1"/>
    <col min="15622" max="15622" width="8.125" style="103" customWidth="1"/>
    <col min="15623" max="15623" width="7.375" style="103" customWidth="1"/>
    <col min="15624" max="15624" width="6.75" style="103" customWidth="1"/>
    <col min="15625" max="15625" width="8" style="103" customWidth="1"/>
    <col min="15626" max="15626" width="7.125" style="103" customWidth="1"/>
    <col min="15627" max="15627" width="6.25" style="103" customWidth="1"/>
    <col min="15628" max="15628" width="10.25" style="103" customWidth="1"/>
    <col min="15629" max="15629" width="9.75" style="103" customWidth="1"/>
    <col min="15630" max="15630" width="8.375" style="103" customWidth="1"/>
    <col min="15631" max="15631" width="8" style="103" customWidth="1"/>
    <col min="15632" max="15872" width="9" style="103"/>
    <col min="15873" max="15873" width="11.875" style="103" customWidth="1"/>
    <col min="15874" max="15875" width="0" style="103" hidden="1" customWidth="1"/>
    <col min="15876" max="15876" width="7.125" style="103" customWidth="1"/>
    <col min="15877" max="15877" width="6.625" style="103" customWidth="1"/>
    <col min="15878" max="15878" width="8.125" style="103" customWidth="1"/>
    <col min="15879" max="15879" width="7.375" style="103" customWidth="1"/>
    <col min="15880" max="15880" width="6.75" style="103" customWidth="1"/>
    <col min="15881" max="15881" width="8" style="103" customWidth="1"/>
    <col min="15882" max="15882" width="7.125" style="103" customWidth="1"/>
    <col min="15883" max="15883" width="6.25" style="103" customWidth="1"/>
    <col min="15884" max="15884" width="10.25" style="103" customWidth="1"/>
    <col min="15885" max="15885" width="9.75" style="103" customWidth="1"/>
    <col min="15886" max="15886" width="8.375" style="103" customWidth="1"/>
    <col min="15887" max="15887" width="8" style="103" customWidth="1"/>
    <col min="15888" max="16128" width="9" style="103"/>
    <col min="16129" max="16129" width="11.875" style="103" customWidth="1"/>
    <col min="16130" max="16131" width="0" style="103" hidden="1" customWidth="1"/>
    <col min="16132" max="16132" width="7.125" style="103" customWidth="1"/>
    <col min="16133" max="16133" width="6.625" style="103" customWidth="1"/>
    <col min="16134" max="16134" width="8.125" style="103" customWidth="1"/>
    <col min="16135" max="16135" width="7.375" style="103" customWidth="1"/>
    <col min="16136" max="16136" width="6.75" style="103" customWidth="1"/>
    <col min="16137" max="16137" width="8" style="103" customWidth="1"/>
    <col min="16138" max="16138" width="7.125" style="103" customWidth="1"/>
    <col min="16139" max="16139" width="6.25" style="103" customWidth="1"/>
    <col min="16140" max="16140" width="10.25" style="103" customWidth="1"/>
    <col min="16141" max="16141" width="9.75" style="103" customWidth="1"/>
    <col min="16142" max="16142" width="8.375" style="103" customWidth="1"/>
    <col min="16143" max="16143" width="8" style="103" customWidth="1"/>
    <col min="16144" max="16384" width="9" style="103"/>
  </cols>
  <sheetData>
    <row r="1" spans="1:17" ht="24">
      <c r="A1" s="390" t="s">
        <v>327</v>
      </c>
      <c r="B1" s="390"/>
      <c r="C1" s="390"/>
      <c r="D1" s="390"/>
      <c r="E1" s="390"/>
      <c r="F1" s="390"/>
      <c r="G1" s="390"/>
      <c r="H1" s="390"/>
      <c r="I1" s="390"/>
      <c r="J1" s="390"/>
      <c r="K1" s="390"/>
      <c r="L1" s="390"/>
      <c r="M1" s="390"/>
      <c r="N1" s="390"/>
      <c r="O1" s="390"/>
    </row>
    <row r="2" spans="1:17" ht="24">
      <c r="A2" s="390" t="s">
        <v>101</v>
      </c>
      <c r="B2" s="390"/>
      <c r="C2" s="390"/>
      <c r="D2" s="390"/>
      <c r="E2" s="390"/>
      <c r="F2" s="390"/>
      <c r="G2" s="390"/>
      <c r="H2" s="390"/>
      <c r="I2" s="390"/>
      <c r="J2" s="390"/>
      <c r="K2" s="390"/>
      <c r="L2" s="390"/>
      <c r="M2" s="390"/>
      <c r="N2" s="390"/>
      <c r="O2" s="390"/>
    </row>
    <row r="3" spans="1:17">
      <c r="A3" s="437" t="s">
        <v>309</v>
      </c>
      <c r="B3" s="437"/>
      <c r="C3" s="437"/>
      <c r="D3" s="437"/>
      <c r="E3" s="437"/>
      <c r="F3" s="437"/>
      <c r="G3" s="438"/>
      <c r="H3" s="438"/>
      <c r="I3" s="438"/>
      <c r="J3" s="438"/>
      <c r="K3" s="438"/>
      <c r="L3" s="438"/>
      <c r="M3" s="437"/>
      <c r="N3" s="437"/>
      <c r="O3" s="437"/>
    </row>
    <row r="4" spans="1:17">
      <c r="A4" s="393" t="s">
        <v>0</v>
      </c>
      <c r="B4" s="411" t="s">
        <v>310</v>
      </c>
      <c r="C4" s="412"/>
      <c r="D4" s="412"/>
      <c r="E4" s="412"/>
      <c r="F4" s="413"/>
      <c r="G4" s="439" t="s">
        <v>311</v>
      </c>
      <c r="H4" s="439"/>
      <c r="I4" s="440"/>
      <c r="J4" s="411" t="s">
        <v>312</v>
      </c>
      <c r="K4" s="412"/>
      <c r="L4" s="413"/>
      <c r="M4" s="411" t="s">
        <v>313</v>
      </c>
      <c r="N4" s="412"/>
      <c r="O4" s="413"/>
    </row>
    <row r="5" spans="1:17">
      <c r="A5" s="394"/>
      <c r="B5" s="296"/>
      <c r="D5" s="431" t="s">
        <v>328</v>
      </c>
      <c r="E5" s="441"/>
      <c r="F5" s="433"/>
      <c r="G5" s="442" t="s">
        <v>315</v>
      </c>
      <c r="H5" s="442"/>
      <c r="I5" s="443"/>
      <c r="J5" s="431" t="s">
        <v>316</v>
      </c>
      <c r="K5" s="441"/>
      <c r="L5" s="433"/>
      <c r="M5" s="431" t="s">
        <v>317</v>
      </c>
      <c r="N5" s="441"/>
      <c r="O5" s="433"/>
    </row>
    <row r="6" spans="1:17">
      <c r="A6" s="394"/>
      <c r="B6" s="214" t="s">
        <v>318</v>
      </c>
      <c r="C6" s="216"/>
      <c r="D6" s="431" t="s">
        <v>181</v>
      </c>
      <c r="E6" s="441"/>
      <c r="F6" s="433"/>
      <c r="G6" s="442" t="s">
        <v>319</v>
      </c>
      <c r="H6" s="442"/>
      <c r="I6" s="443"/>
      <c r="J6" s="431" t="s">
        <v>320</v>
      </c>
      <c r="K6" s="441"/>
      <c r="L6" s="433"/>
      <c r="M6" s="446" t="s">
        <v>321</v>
      </c>
      <c r="N6" s="446"/>
      <c r="O6" s="446"/>
    </row>
    <row r="7" spans="1:17">
      <c r="A7" s="394"/>
      <c r="B7" s="301"/>
      <c r="C7" s="302"/>
      <c r="D7" s="303"/>
      <c r="E7" s="303"/>
      <c r="F7" s="304"/>
      <c r="J7" s="444"/>
      <c r="K7" s="392"/>
      <c r="L7" s="445"/>
      <c r="M7" s="446" t="s">
        <v>322</v>
      </c>
      <c r="N7" s="446"/>
      <c r="O7" s="446"/>
    </row>
    <row r="8" spans="1:17">
      <c r="A8" s="395"/>
      <c r="B8" s="104" t="s">
        <v>182</v>
      </c>
      <c r="C8" s="105" t="s">
        <v>183</v>
      </c>
      <c r="D8" s="208" t="s">
        <v>182</v>
      </c>
      <c r="E8" s="208" t="s">
        <v>184</v>
      </c>
      <c r="F8" s="208" t="s">
        <v>183</v>
      </c>
      <c r="G8" s="208" t="s">
        <v>182</v>
      </c>
      <c r="H8" s="208" t="s">
        <v>184</v>
      </c>
      <c r="I8" s="305" t="s">
        <v>183</v>
      </c>
      <c r="J8" s="208" t="s">
        <v>182</v>
      </c>
      <c r="K8" s="208" t="s">
        <v>184</v>
      </c>
      <c r="L8" s="208" t="s">
        <v>183</v>
      </c>
      <c r="M8" s="208" t="s">
        <v>182</v>
      </c>
      <c r="N8" s="208" t="s">
        <v>184</v>
      </c>
      <c r="O8" s="208" t="s">
        <v>183</v>
      </c>
    </row>
    <row r="9" spans="1:17" s="215" customFormat="1">
      <c r="A9" s="208" t="s">
        <v>101</v>
      </c>
      <c r="B9" s="306">
        <v>17217</v>
      </c>
      <c r="C9" s="105">
        <f>SUM(C11:C14)</f>
        <v>69751.420000000013</v>
      </c>
      <c r="D9" s="307">
        <v>76</v>
      </c>
      <c r="E9" s="307">
        <f>SUM(E10:E14)</f>
        <v>133</v>
      </c>
      <c r="F9" s="305">
        <f>SUM(F10:F14)</f>
        <v>1795.81</v>
      </c>
      <c r="G9" s="307">
        <v>59</v>
      </c>
      <c r="H9" s="307">
        <f>SUM(H10:H14)</f>
        <v>102</v>
      </c>
      <c r="I9" s="305">
        <f>SUM(I10:I14)</f>
        <v>1431.28</v>
      </c>
      <c r="J9" s="307">
        <f>SUM(J10:J14)</f>
        <v>20</v>
      </c>
      <c r="K9" s="307">
        <f>SUM(K10:K14)</f>
        <v>31</v>
      </c>
      <c r="L9" s="305">
        <f>SUM(L10:L14)</f>
        <v>364.53</v>
      </c>
      <c r="M9" s="305">
        <f>(G9*100)/D9</f>
        <v>77.631578947368425</v>
      </c>
      <c r="N9" s="305">
        <f>(H9*100)/E9</f>
        <v>76.691729323308266</v>
      </c>
      <c r="O9" s="305">
        <f>(I9*100)/F9</f>
        <v>79.701081963013905</v>
      </c>
      <c r="Q9" s="215" t="s">
        <v>113</v>
      </c>
    </row>
    <row r="10" spans="1:17" s="322" customFormat="1">
      <c r="A10" s="319" t="s">
        <v>12</v>
      </c>
      <c r="B10" s="320"/>
      <c r="C10" s="321"/>
      <c r="D10" s="315">
        <v>2</v>
      </c>
      <c r="E10" s="315">
        <v>3</v>
      </c>
      <c r="F10" s="324">
        <v>51.5</v>
      </c>
      <c r="G10" s="315">
        <v>2</v>
      </c>
      <c r="H10" s="315">
        <v>3</v>
      </c>
      <c r="I10" s="324">
        <v>51.5</v>
      </c>
      <c r="J10" s="314">
        <f t="shared" ref="J10:L18" si="0">D10-G10</f>
        <v>0</v>
      </c>
      <c r="K10" s="314">
        <f t="shared" si="0"/>
        <v>0</v>
      </c>
      <c r="L10" s="314">
        <f t="shared" si="0"/>
        <v>0</v>
      </c>
      <c r="M10" s="324">
        <f t="shared" ref="M10:O18" si="1">(G10*100)/D10</f>
        <v>100</v>
      </c>
      <c r="N10" s="324">
        <f t="shared" si="1"/>
        <v>100</v>
      </c>
      <c r="O10" s="324">
        <f t="shared" si="1"/>
        <v>100</v>
      </c>
    </row>
    <row r="11" spans="1:17">
      <c r="A11" s="309" t="s">
        <v>13</v>
      </c>
      <c r="B11" s="310">
        <v>281</v>
      </c>
      <c r="C11" s="311">
        <v>1811</v>
      </c>
      <c r="D11" s="312">
        <v>7</v>
      </c>
      <c r="E11" s="312">
        <v>7</v>
      </c>
      <c r="F11" s="323">
        <v>86.5</v>
      </c>
      <c r="G11" s="312">
        <v>2</v>
      </c>
      <c r="H11" s="312">
        <v>3</v>
      </c>
      <c r="I11" s="323">
        <v>44.5</v>
      </c>
      <c r="J11" s="313">
        <f t="shared" si="0"/>
        <v>5</v>
      </c>
      <c r="K11" s="313">
        <f t="shared" si="0"/>
        <v>4</v>
      </c>
      <c r="L11" s="314">
        <f t="shared" si="0"/>
        <v>42</v>
      </c>
      <c r="M11" s="324">
        <f t="shared" si="1"/>
        <v>28.571428571428573</v>
      </c>
      <c r="N11" s="324">
        <f t="shared" si="1"/>
        <v>42.857142857142854</v>
      </c>
      <c r="O11" s="324">
        <f t="shared" si="1"/>
        <v>51.445086705202314</v>
      </c>
    </row>
    <row r="12" spans="1:17">
      <c r="A12" s="309" t="s">
        <v>14</v>
      </c>
      <c r="B12" s="310">
        <v>1399</v>
      </c>
      <c r="C12" s="311">
        <v>18240.43</v>
      </c>
      <c r="D12" s="312">
        <v>24</v>
      </c>
      <c r="E12" s="312">
        <v>46</v>
      </c>
      <c r="F12" s="323">
        <v>666.06</v>
      </c>
      <c r="G12" s="312">
        <v>14</v>
      </c>
      <c r="H12" s="312">
        <v>28</v>
      </c>
      <c r="I12" s="323">
        <v>457.53</v>
      </c>
      <c r="J12" s="313">
        <f t="shared" si="0"/>
        <v>10</v>
      </c>
      <c r="K12" s="313">
        <f t="shared" si="0"/>
        <v>18</v>
      </c>
      <c r="L12" s="324">
        <f t="shared" si="0"/>
        <v>208.52999999999997</v>
      </c>
      <c r="M12" s="324">
        <f t="shared" si="1"/>
        <v>58.333333333333336</v>
      </c>
      <c r="N12" s="324">
        <f t="shared" si="1"/>
        <v>60.869565217391305</v>
      </c>
      <c r="O12" s="324">
        <f t="shared" si="1"/>
        <v>68.692009728853265</v>
      </c>
    </row>
    <row r="13" spans="1:17">
      <c r="A13" s="309" t="s">
        <v>15</v>
      </c>
      <c r="B13" s="310">
        <v>4044</v>
      </c>
      <c r="C13" s="311">
        <v>47293.36</v>
      </c>
      <c r="D13" s="312">
        <v>47</v>
      </c>
      <c r="E13" s="312">
        <v>76</v>
      </c>
      <c r="F13" s="323">
        <v>976.75</v>
      </c>
      <c r="G13" s="312">
        <v>43</v>
      </c>
      <c r="H13" s="312">
        <v>68</v>
      </c>
      <c r="I13" s="323">
        <v>877.75</v>
      </c>
      <c r="J13" s="313">
        <f t="shared" si="0"/>
        <v>4</v>
      </c>
      <c r="K13" s="313">
        <f t="shared" si="0"/>
        <v>8</v>
      </c>
      <c r="L13" s="324">
        <f t="shared" si="0"/>
        <v>99</v>
      </c>
      <c r="M13" s="324">
        <f t="shared" si="1"/>
        <v>91.489361702127653</v>
      </c>
      <c r="N13" s="324">
        <f t="shared" si="1"/>
        <v>89.473684210526315</v>
      </c>
      <c r="O13" s="324">
        <f t="shared" si="1"/>
        <v>89.864346045559259</v>
      </c>
    </row>
    <row r="14" spans="1:17">
      <c r="A14" s="309" t="s">
        <v>18</v>
      </c>
      <c r="B14" s="310">
        <v>238</v>
      </c>
      <c r="C14" s="311">
        <v>2406.63</v>
      </c>
      <c r="D14" s="312">
        <v>1</v>
      </c>
      <c r="E14" s="312">
        <v>1</v>
      </c>
      <c r="F14" s="323">
        <v>15</v>
      </c>
      <c r="G14" s="325">
        <v>0</v>
      </c>
      <c r="H14" s="325">
        <v>0</v>
      </c>
      <c r="I14" s="325">
        <v>0</v>
      </c>
      <c r="J14" s="313">
        <f t="shared" si="0"/>
        <v>1</v>
      </c>
      <c r="K14" s="313">
        <f t="shared" si="0"/>
        <v>1</v>
      </c>
      <c r="L14" s="324">
        <f t="shared" si="0"/>
        <v>15</v>
      </c>
      <c r="M14" s="314">
        <f t="shared" si="1"/>
        <v>0</v>
      </c>
      <c r="N14" s="314">
        <f t="shared" si="1"/>
        <v>0</v>
      </c>
      <c r="O14" s="314">
        <f t="shared" si="1"/>
        <v>0</v>
      </c>
    </row>
    <row r="15" spans="1:17" hidden="1">
      <c r="A15" s="103" t="s">
        <v>323</v>
      </c>
      <c r="J15" s="310" t="e">
        <f>D15-#REF!</f>
        <v>#REF!</v>
      </c>
      <c r="L15" s="316">
        <f t="shared" si="0"/>
        <v>0</v>
      </c>
      <c r="M15" s="317" t="e">
        <f t="shared" si="1"/>
        <v>#DIV/0!</v>
      </c>
      <c r="N15" s="318" t="e">
        <f>(#REF!*100)/E15</f>
        <v>#REF!</v>
      </c>
    </row>
    <row r="16" spans="1:17" hidden="1">
      <c r="A16" s="103" t="s">
        <v>324</v>
      </c>
      <c r="J16" s="310" t="e">
        <f>D16-#REF!</f>
        <v>#REF!</v>
      </c>
      <c r="L16" s="316">
        <f t="shared" si="0"/>
        <v>0</v>
      </c>
      <c r="M16" s="317" t="e">
        <f t="shared" si="1"/>
        <v>#DIV/0!</v>
      </c>
      <c r="N16" s="318" t="e">
        <f>(#REF!*100)/E16</f>
        <v>#REF!</v>
      </c>
    </row>
    <row r="17" spans="1:14" hidden="1">
      <c r="A17" s="103" t="s">
        <v>325</v>
      </c>
      <c r="J17" s="310" t="e">
        <f>D17-#REF!</f>
        <v>#REF!</v>
      </c>
      <c r="L17" s="316">
        <f t="shared" si="0"/>
        <v>0</v>
      </c>
      <c r="M17" s="317" t="e">
        <f t="shared" si="1"/>
        <v>#DIV/0!</v>
      </c>
      <c r="N17" s="318" t="e">
        <f>(#REF!*100)/E17</f>
        <v>#REF!</v>
      </c>
    </row>
    <row r="18" spans="1:14" hidden="1">
      <c r="J18" s="310" t="e">
        <f>D18-#REF!</f>
        <v>#REF!</v>
      </c>
      <c r="L18" s="316">
        <f t="shared" si="0"/>
        <v>0</v>
      </c>
      <c r="M18" s="317" t="e">
        <f t="shared" si="1"/>
        <v>#DIV/0!</v>
      </c>
      <c r="N18" s="318" t="e">
        <f>(#REF!*100)/E18</f>
        <v>#REF!</v>
      </c>
    </row>
  </sheetData>
  <mergeCells count="18">
    <mergeCell ref="J6:L6"/>
    <mergeCell ref="M6:O6"/>
    <mergeCell ref="A1:O1"/>
    <mergeCell ref="A2:O2"/>
    <mergeCell ref="A3:O3"/>
    <mergeCell ref="A4:A8"/>
    <mergeCell ref="B4:F4"/>
    <mergeCell ref="G4:I4"/>
    <mergeCell ref="J4:L4"/>
    <mergeCell ref="M4:O4"/>
    <mergeCell ref="D5:F5"/>
    <mergeCell ref="G5:I5"/>
    <mergeCell ref="J7:L7"/>
    <mergeCell ref="M7:O7"/>
    <mergeCell ref="J5:L5"/>
    <mergeCell ref="M5:O5"/>
    <mergeCell ref="D6:F6"/>
    <mergeCell ref="G6:I6"/>
  </mergeCells>
  <printOptions horizontalCentered="1"/>
  <pageMargins left="0.11811023622047245" right="0.11811023622047245" top="0.74803149606299213" bottom="0.74803149606299213"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sheetPr>
    <tabColor rgb="FFCC66FF"/>
  </sheetPr>
  <dimension ref="A1:Q18"/>
  <sheetViews>
    <sheetView workbookViewId="0">
      <selection sqref="A1:O18"/>
    </sheetView>
  </sheetViews>
  <sheetFormatPr defaultRowHeight="21.75"/>
  <cols>
    <col min="1" max="1" width="11.875" style="103" customWidth="1"/>
    <col min="2" max="2" width="8" style="103" hidden="1" customWidth="1"/>
    <col min="3" max="3" width="1.5" style="103" hidden="1" customWidth="1"/>
    <col min="4" max="4" width="7.125" style="103" customWidth="1"/>
    <col min="5" max="5" width="6.625" style="103" customWidth="1"/>
    <col min="6" max="6" width="8.125" style="103" customWidth="1"/>
    <col min="7" max="7" width="7.375" style="103" customWidth="1"/>
    <col min="8" max="8" width="6.75" style="103" customWidth="1"/>
    <col min="9" max="9" width="8" style="103" customWidth="1"/>
    <col min="10" max="10" width="7.375" style="103" customWidth="1"/>
    <col min="11" max="11" width="6.25" style="103" customWidth="1"/>
    <col min="12" max="12" width="10.25" style="103" customWidth="1"/>
    <col min="13" max="13" width="9.75" style="103" customWidth="1"/>
    <col min="14" max="14" width="8.375" style="103" customWidth="1"/>
    <col min="15" max="15" width="8" style="103" customWidth="1"/>
    <col min="16" max="256" width="9" style="103"/>
    <col min="257" max="257" width="11.875" style="103" customWidth="1"/>
    <col min="258" max="259" width="0" style="103" hidden="1" customWidth="1"/>
    <col min="260" max="260" width="7.125" style="103" customWidth="1"/>
    <col min="261" max="261" width="6.625" style="103" customWidth="1"/>
    <col min="262" max="262" width="8.125" style="103" customWidth="1"/>
    <col min="263" max="263" width="7.375" style="103" customWidth="1"/>
    <col min="264" max="264" width="6.75" style="103" customWidth="1"/>
    <col min="265" max="265" width="8" style="103" customWidth="1"/>
    <col min="266" max="266" width="7.125" style="103" customWidth="1"/>
    <col min="267" max="267" width="6.25" style="103" customWidth="1"/>
    <col min="268" max="268" width="10.25" style="103" customWidth="1"/>
    <col min="269" max="269" width="9.75" style="103" customWidth="1"/>
    <col min="270" max="270" width="8.375" style="103" customWidth="1"/>
    <col min="271" max="271" width="8" style="103" customWidth="1"/>
    <col min="272" max="512" width="9" style="103"/>
    <col min="513" max="513" width="11.875" style="103" customWidth="1"/>
    <col min="514" max="515" width="0" style="103" hidden="1" customWidth="1"/>
    <col min="516" max="516" width="7.125" style="103" customWidth="1"/>
    <col min="517" max="517" width="6.625" style="103" customWidth="1"/>
    <col min="518" max="518" width="8.125" style="103" customWidth="1"/>
    <col min="519" max="519" width="7.375" style="103" customWidth="1"/>
    <col min="520" max="520" width="6.75" style="103" customWidth="1"/>
    <col min="521" max="521" width="8" style="103" customWidth="1"/>
    <col min="522" max="522" width="7.125" style="103" customWidth="1"/>
    <col min="523" max="523" width="6.25" style="103" customWidth="1"/>
    <col min="524" max="524" width="10.25" style="103" customWidth="1"/>
    <col min="525" max="525" width="9.75" style="103" customWidth="1"/>
    <col min="526" max="526" width="8.375" style="103" customWidth="1"/>
    <col min="527" max="527" width="8" style="103" customWidth="1"/>
    <col min="528" max="768" width="9" style="103"/>
    <col min="769" max="769" width="11.875" style="103" customWidth="1"/>
    <col min="770" max="771" width="0" style="103" hidden="1" customWidth="1"/>
    <col min="772" max="772" width="7.125" style="103" customWidth="1"/>
    <col min="773" max="773" width="6.625" style="103" customWidth="1"/>
    <col min="774" max="774" width="8.125" style="103" customWidth="1"/>
    <col min="775" max="775" width="7.375" style="103" customWidth="1"/>
    <col min="776" max="776" width="6.75" style="103" customWidth="1"/>
    <col min="777" max="777" width="8" style="103" customWidth="1"/>
    <col min="778" max="778" width="7.125" style="103" customWidth="1"/>
    <col min="779" max="779" width="6.25" style="103" customWidth="1"/>
    <col min="780" max="780" width="10.25" style="103" customWidth="1"/>
    <col min="781" max="781" width="9.75" style="103" customWidth="1"/>
    <col min="782" max="782" width="8.375" style="103" customWidth="1"/>
    <col min="783" max="783" width="8" style="103" customWidth="1"/>
    <col min="784" max="1024" width="9" style="103"/>
    <col min="1025" max="1025" width="11.875" style="103" customWidth="1"/>
    <col min="1026" max="1027" width="0" style="103" hidden="1" customWidth="1"/>
    <col min="1028" max="1028" width="7.125" style="103" customWidth="1"/>
    <col min="1029" max="1029" width="6.625" style="103" customWidth="1"/>
    <col min="1030" max="1030" width="8.125" style="103" customWidth="1"/>
    <col min="1031" max="1031" width="7.375" style="103" customWidth="1"/>
    <col min="1032" max="1032" width="6.75" style="103" customWidth="1"/>
    <col min="1033" max="1033" width="8" style="103" customWidth="1"/>
    <col min="1034" max="1034" width="7.125" style="103" customWidth="1"/>
    <col min="1035" max="1035" width="6.25" style="103" customWidth="1"/>
    <col min="1036" max="1036" width="10.25" style="103" customWidth="1"/>
    <col min="1037" max="1037" width="9.75" style="103" customWidth="1"/>
    <col min="1038" max="1038" width="8.375" style="103" customWidth="1"/>
    <col min="1039" max="1039" width="8" style="103" customWidth="1"/>
    <col min="1040" max="1280" width="9" style="103"/>
    <col min="1281" max="1281" width="11.875" style="103" customWidth="1"/>
    <col min="1282" max="1283" width="0" style="103" hidden="1" customWidth="1"/>
    <col min="1284" max="1284" width="7.125" style="103" customWidth="1"/>
    <col min="1285" max="1285" width="6.625" style="103" customWidth="1"/>
    <col min="1286" max="1286" width="8.125" style="103" customWidth="1"/>
    <col min="1287" max="1287" width="7.375" style="103" customWidth="1"/>
    <col min="1288" max="1288" width="6.75" style="103" customWidth="1"/>
    <col min="1289" max="1289" width="8" style="103" customWidth="1"/>
    <col min="1290" max="1290" width="7.125" style="103" customWidth="1"/>
    <col min="1291" max="1291" width="6.25" style="103" customWidth="1"/>
    <col min="1292" max="1292" width="10.25" style="103" customWidth="1"/>
    <col min="1293" max="1293" width="9.75" style="103" customWidth="1"/>
    <col min="1294" max="1294" width="8.375" style="103" customWidth="1"/>
    <col min="1295" max="1295" width="8" style="103" customWidth="1"/>
    <col min="1296" max="1536" width="9" style="103"/>
    <col min="1537" max="1537" width="11.875" style="103" customWidth="1"/>
    <col min="1538" max="1539" width="0" style="103" hidden="1" customWidth="1"/>
    <col min="1540" max="1540" width="7.125" style="103" customWidth="1"/>
    <col min="1541" max="1541" width="6.625" style="103" customWidth="1"/>
    <col min="1542" max="1542" width="8.125" style="103" customWidth="1"/>
    <col min="1543" max="1543" width="7.375" style="103" customWidth="1"/>
    <col min="1544" max="1544" width="6.75" style="103" customWidth="1"/>
    <col min="1545" max="1545" width="8" style="103" customWidth="1"/>
    <col min="1546" max="1546" width="7.125" style="103" customWidth="1"/>
    <col min="1547" max="1547" width="6.25" style="103" customWidth="1"/>
    <col min="1548" max="1548" width="10.25" style="103" customWidth="1"/>
    <col min="1549" max="1549" width="9.75" style="103" customWidth="1"/>
    <col min="1550" max="1550" width="8.375" style="103" customWidth="1"/>
    <col min="1551" max="1551" width="8" style="103" customWidth="1"/>
    <col min="1552" max="1792" width="9" style="103"/>
    <col min="1793" max="1793" width="11.875" style="103" customWidth="1"/>
    <col min="1794" max="1795" width="0" style="103" hidden="1" customWidth="1"/>
    <col min="1796" max="1796" width="7.125" style="103" customWidth="1"/>
    <col min="1797" max="1797" width="6.625" style="103" customWidth="1"/>
    <col min="1798" max="1798" width="8.125" style="103" customWidth="1"/>
    <col min="1799" max="1799" width="7.375" style="103" customWidth="1"/>
    <col min="1800" max="1800" width="6.75" style="103" customWidth="1"/>
    <col min="1801" max="1801" width="8" style="103" customWidth="1"/>
    <col min="1802" max="1802" width="7.125" style="103" customWidth="1"/>
    <col min="1803" max="1803" width="6.25" style="103" customWidth="1"/>
    <col min="1804" max="1804" width="10.25" style="103" customWidth="1"/>
    <col min="1805" max="1805" width="9.75" style="103" customWidth="1"/>
    <col min="1806" max="1806" width="8.375" style="103" customWidth="1"/>
    <col min="1807" max="1807" width="8" style="103" customWidth="1"/>
    <col min="1808" max="2048" width="9" style="103"/>
    <col min="2049" max="2049" width="11.875" style="103" customWidth="1"/>
    <col min="2050" max="2051" width="0" style="103" hidden="1" customWidth="1"/>
    <col min="2052" max="2052" width="7.125" style="103" customWidth="1"/>
    <col min="2053" max="2053" width="6.625" style="103" customWidth="1"/>
    <col min="2054" max="2054" width="8.125" style="103" customWidth="1"/>
    <col min="2055" max="2055" width="7.375" style="103" customWidth="1"/>
    <col min="2056" max="2056" width="6.75" style="103" customWidth="1"/>
    <col min="2057" max="2057" width="8" style="103" customWidth="1"/>
    <col min="2058" max="2058" width="7.125" style="103" customWidth="1"/>
    <col min="2059" max="2059" width="6.25" style="103" customWidth="1"/>
    <col min="2060" max="2060" width="10.25" style="103" customWidth="1"/>
    <col min="2061" max="2061" width="9.75" style="103" customWidth="1"/>
    <col min="2062" max="2062" width="8.375" style="103" customWidth="1"/>
    <col min="2063" max="2063" width="8" style="103" customWidth="1"/>
    <col min="2064" max="2304" width="9" style="103"/>
    <col min="2305" max="2305" width="11.875" style="103" customWidth="1"/>
    <col min="2306" max="2307" width="0" style="103" hidden="1" customWidth="1"/>
    <col min="2308" max="2308" width="7.125" style="103" customWidth="1"/>
    <col min="2309" max="2309" width="6.625" style="103" customWidth="1"/>
    <col min="2310" max="2310" width="8.125" style="103" customWidth="1"/>
    <col min="2311" max="2311" width="7.375" style="103" customWidth="1"/>
    <col min="2312" max="2312" width="6.75" style="103" customWidth="1"/>
    <col min="2313" max="2313" width="8" style="103" customWidth="1"/>
    <col min="2314" max="2314" width="7.125" style="103" customWidth="1"/>
    <col min="2315" max="2315" width="6.25" style="103" customWidth="1"/>
    <col min="2316" max="2316" width="10.25" style="103" customWidth="1"/>
    <col min="2317" max="2317" width="9.75" style="103" customWidth="1"/>
    <col min="2318" max="2318" width="8.375" style="103" customWidth="1"/>
    <col min="2319" max="2319" width="8" style="103" customWidth="1"/>
    <col min="2320" max="2560" width="9" style="103"/>
    <col min="2561" max="2561" width="11.875" style="103" customWidth="1"/>
    <col min="2562" max="2563" width="0" style="103" hidden="1" customWidth="1"/>
    <col min="2564" max="2564" width="7.125" style="103" customWidth="1"/>
    <col min="2565" max="2565" width="6.625" style="103" customWidth="1"/>
    <col min="2566" max="2566" width="8.125" style="103" customWidth="1"/>
    <col min="2567" max="2567" width="7.375" style="103" customWidth="1"/>
    <col min="2568" max="2568" width="6.75" style="103" customWidth="1"/>
    <col min="2569" max="2569" width="8" style="103" customWidth="1"/>
    <col min="2570" max="2570" width="7.125" style="103" customWidth="1"/>
    <col min="2571" max="2571" width="6.25" style="103" customWidth="1"/>
    <col min="2572" max="2572" width="10.25" style="103" customWidth="1"/>
    <col min="2573" max="2573" width="9.75" style="103" customWidth="1"/>
    <col min="2574" max="2574" width="8.375" style="103" customWidth="1"/>
    <col min="2575" max="2575" width="8" style="103" customWidth="1"/>
    <col min="2576" max="2816" width="9" style="103"/>
    <col min="2817" max="2817" width="11.875" style="103" customWidth="1"/>
    <col min="2818" max="2819" width="0" style="103" hidden="1" customWidth="1"/>
    <col min="2820" max="2820" width="7.125" style="103" customWidth="1"/>
    <col min="2821" max="2821" width="6.625" style="103" customWidth="1"/>
    <col min="2822" max="2822" width="8.125" style="103" customWidth="1"/>
    <col min="2823" max="2823" width="7.375" style="103" customWidth="1"/>
    <col min="2824" max="2824" width="6.75" style="103" customWidth="1"/>
    <col min="2825" max="2825" width="8" style="103" customWidth="1"/>
    <col min="2826" max="2826" width="7.125" style="103" customWidth="1"/>
    <col min="2827" max="2827" width="6.25" style="103" customWidth="1"/>
    <col min="2828" max="2828" width="10.25" style="103" customWidth="1"/>
    <col min="2829" max="2829" width="9.75" style="103" customWidth="1"/>
    <col min="2830" max="2830" width="8.375" style="103" customWidth="1"/>
    <col min="2831" max="2831" width="8" style="103" customWidth="1"/>
    <col min="2832" max="3072" width="9" style="103"/>
    <col min="3073" max="3073" width="11.875" style="103" customWidth="1"/>
    <col min="3074" max="3075" width="0" style="103" hidden="1" customWidth="1"/>
    <col min="3076" max="3076" width="7.125" style="103" customWidth="1"/>
    <col min="3077" max="3077" width="6.625" style="103" customWidth="1"/>
    <col min="3078" max="3078" width="8.125" style="103" customWidth="1"/>
    <col min="3079" max="3079" width="7.375" style="103" customWidth="1"/>
    <col min="3080" max="3080" width="6.75" style="103" customWidth="1"/>
    <col min="3081" max="3081" width="8" style="103" customWidth="1"/>
    <col min="3082" max="3082" width="7.125" style="103" customWidth="1"/>
    <col min="3083" max="3083" width="6.25" style="103" customWidth="1"/>
    <col min="3084" max="3084" width="10.25" style="103" customWidth="1"/>
    <col min="3085" max="3085" width="9.75" style="103" customWidth="1"/>
    <col min="3086" max="3086" width="8.375" style="103" customWidth="1"/>
    <col min="3087" max="3087" width="8" style="103" customWidth="1"/>
    <col min="3088" max="3328" width="9" style="103"/>
    <col min="3329" max="3329" width="11.875" style="103" customWidth="1"/>
    <col min="3330" max="3331" width="0" style="103" hidden="1" customWidth="1"/>
    <col min="3332" max="3332" width="7.125" style="103" customWidth="1"/>
    <col min="3333" max="3333" width="6.625" style="103" customWidth="1"/>
    <col min="3334" max="3334" width="8.125" style="103" customWidth="1"/>
    <col min="3335" max="3335" width="7.375" style="103" customWidth="1"/>
    <col min="3336" max="3336" width="6.75" style="103" customWidth="1"/>
    <col min="3337" max="3337" width="8" style="103" customWidth="1"/>
    <col min="3338" max="3338" width="7.125" style="103" customWidth="1"/>
    <col min="3339" max="3339" width="6.25" style="103" customWidth="1"/>
    <col min="3340" max="3340" width="10.25" style="103" customWidth="1"/>
    <col min="3341" max="3341" width="9.75" style="103" customWidth="1"/>
    <col min="3342" max="3342" width="8.375" style="103" customWidth="1"/>
    <col min="3343" max="3343" width="8" style="103" customWidth="1"/>
    <col min="3344" max="3584" width="9" style="103"/>
    <col min="3585" max="3585" width="11.875" style="103" customWidth="1"/>
    <col min="3586" max="3587" width="0" style="103" hidden="1" customWidth="1"/>
    <col min="3588" max="3588" width="7.125" style="103" customWidth="1"/>
    <col min="3589" max="3589" width="6.625" style="103" customWidth="1"/>
    <col min="3590" max="3590" width="8.125" style="103" customWidth="1"/>
    <col min="3591" max="3591" width="7.375" style="103" customWidth="1"/>
    <col min="3592" max="3592" width="6.75" style="103" customWidth="1"/>
    <col min="3593" max="3593" width="8" style="103" customWidth="1"/>
    <col min="3594" max="3594" width="7.125" style="103" customWidth="1"/>
    <col min="3595" max="3595" width="6.25" style="103" customWidth="1"/>
    <col min="3596" max="3596" width="10.25" style="103" customWidth="1"/>
    <col min="3597" max="3597" width="9.75" style="103" customWidth="1"/>
    <col min="3598" max="3598" width="8.375" style="103" customWidth="1"/>
    <col min="3599" max="3599" width="8" style="103" customWidth="1"/>
    <col min="3600" max="3840" width="9" style="103"/>
    <col min="3841" max="3841" width="11.875" style="103" customWidth="1"/>
    <col min="3842" max="3843" width="0" style="103" hidden="1" customWidth="1"/>
    <col min="3844" max="3844" width="7.125" style="103" customWidth="1"/>
    <col min="3845" max="3845" width="6.625" style="103" customWidth="1"/>
    <col min="3846" max="3846" width="8.125" style="103" customWidth="1"/>
    <col min="3847" max="3847" width="7.375" style="103" customWidth="1"/>
    <col min="3848" max="3848" width="6.75" style="103" customWidth="1"/>
    <col min="3849" max="3849" width="8" style="103" customWidth="1"/>
    <col min="3850" max="3850" width="7.125" style="103" customWidth="1"/>
    <col min="3851" max="3851" width="6.25" style="103" customWidth="1"/>
    <col min="3852" max="3852" width="10.25" style="103" customWidth="1"/>
    <col min="3853" max="3853" width="9.75" style="103" customWidth="1"/>
    <col min="3854" max="3854" width="8.375" style="103" customWidth="1"/>
    <col min="3855" max="3855" width="8" style="103" customWidth="1"/>
    <col min="3856" max="4096" width="9" style="103"/>
    <col min="4097" max="4097" width="11.875" style="103" customWidth="1"/>
    <col min="4098" max="4099" width="0" style="103" hidden="1" customWidth="1"/>
    <col min="4100" max="4100" width="7.125" style="103" customWidth="1"/>
    <col min="4101" max="4101" width="6.625" style="103" customWidth="1"/>
    <col min="4102" max="4102" width="8.125" style="103" customWidth="1"/>
    <col min="4103" max="4103" width="7.375" style="103" customWidth="1"/>
    <col min="4104" max="4104" width="6.75" style="103" customWidth="1"/>
    <col min="4105" max="4105" width="8" style="103" customWidth="1"/>
    <col min="4106" max="4106" width="7.125" style="103" customWidth="1"/>
    <col min="4107" max="4107" width="6.25" style="103" customWidth="1"/>
    <col min="4108" max="4108" width="10.25" style="103" customWidth="1"/>
    <col min="4109" max="4109" width="9.75" style="103" customWidth="1"/>
    <col min="4110" max="4110" width="8.375" style="103" customWidth="1"/>
    <col min="4111" max="4111" width="8" style="103" customWidth="1"/>
    <col min="4112" max="4352" width="9" style="103"/>
    <col min="4353" max="4353" width="11.875" style="103" customWidth="1"/>
    <col min="4354" max="4355" width="0" style="103" hidden="1" customWidth="1"/>
    <col min="4356" max="4356" width="7.125" style="103" customWidth="1"/>
    <col min="4357" max="4357" width="6.625" style="103" customWidth="1"/>
    <col min="4358" max="4358" width="8.125" style="103" customWidth="1"/>
    <col min="4359" max="4359" width="7.375" style="103" customWidth="1"/>
    <col min="4360" max="4360" width="6.75" style="103" customWidth="1"/>
    <col min="4361" max="4361" width="8" style="103" customWidth="1"/>
    <col min="4362" max="4362" width="7.125" style="103" customWidth="1"/>
    <col min="4363" max="4363" width="6.25" style="103" customWidth="1"/>
    <col min="4364" max="4364" width="10.25" style="103" customWidth="1"/>
    <col min="4365" max="4365" width="9.75" style="103" customWidth="1"/>
    <col min="4366" max="4366" width="8.375" style="103" customWidth="1"/>
    <col min="4367" max="4367" width="8" style="103" customWidth="1"/>
    <col min="4368" max="4608" width="9" style="103"/>
    <col min="4609" max="4609" width="11.875" style="103" customWidth="1"/>
    <col min="4610" max="4611" width="0" style="103" hidden="1" customWidth="1"/>
    <col min="4612" max="4612" width="7.125" style="103" customWidth="1"/>
    <col min="4613" max="4613" width="6.625" style="103" customWidth="1"/>
    <col min="4614" max="4614" width="8.125" style="103" customWidth="1"/>
    <col min="4615" max="4615" width="7.375" style="103" customWidth="1"/>
    <col min="4616" max="4616" width="6.75" style="103" customWidth="1"/>
    <col min="4617" max="4617" width="8" style="103" customWidth="1"/>
    <col min="4618" max="4618" width="7.125" style="103" customWidth="1"/>
    <col min="4619" max="4619" width="6.25" style="103" customWidth="1"/>
    <col min="4620" max="4620" width="10.25" style="103" customWidth="1"/>
    <col min="4621" max="4621" width="9.75" style="103" customWidth="1"/>
    <col min="4622" max="4622" width="8.375" style="103" customWidth="1"/>
    <col min="4623" max="4623" width="8" style="103" customWidth="1"/>
    <col min="4624" max="4864" width="9" style="103"/>
    <col min="4865" max="4865" width="11.875" style="103" customWidth="1"/>
    <col min="4866" max="4867" width="0" style="103" hidden="1" customWidth="1"/>
    <col min="4868" max="4868" width="7.125" style="103" customWidth="1"/>
    <col min="4869" max="4869" width="6.625" style="103" customWidth="1"/>
    <col min="4870" max="4870" width="8.125" style="103" customWidth="1"/>
    <col min="4871" max="4871" width="7.375" style="103" customWidth="1"/>
    <col min="4872" max="4872" width="6.75" style="103" customWidth="1"/>
    <col min="4873" max="4873" width="8" style="103" customWidth="1"/>
    <col min="4874" max="4874" width="7.125" style="103" customWidth="1"/>
    <col min="4875" max="4875" width="6.25" style="103" customWidth="1"/>
    <col min="4876" max="4876" width="10.25" style="103" customWidth="1"/>
    <col min="4877" max="4877" width="9.75" style="103" customWidth="1"/>
    <col min="4878" max="4878" width="8.375" style="103" customWidth="1"/>
    <col min="4879" max="4879" width="8" style="103" customWidth="1"/>
    <col min="4880" max="5120" width="9" style="103"/>
    <col min="5121" max="5121" width="11.875" style="103" customWidth="1"/>
    <col min="5122" max="5123" width="0" style="103" hidden="1" customWidth="1"/>
    <col min="5124" max="5124" width="7.125" style="103" customWidth="1"/>
    <col min="5125" max="5125" width="6.625" style="103" customWidth="1"/>
    <col min="5126" max="5126" width="8.125" style="103" customWidth="1"/>
    <col min="5127" max="5127" width="7.375" style="103" customWidth="1"/>
    <col min="5128" max="5128" width="6.75" style="103" customWidth="1"/>
    <col min="5129" max="5129" width="8" style="103" customWidth="1"/>
    <col min="5130" max="5130" width="7.125" style="103" customWidth="1"/>
    <col min="5131" max="5131" width="6.25" style="103" customWidth="1"/>
    <col min="5132" max="5132" width="10.25" style="103" customWidth="1"/>
    <col min="5133" max="5133" width="9.75" style="103" customWidth="1"/>
    <col min="5134" max="5134" width="8.375" style="103" customWidth="1"/>
    <col min="5135" max="5135" width="8" style="103" customWidth="1"/>
    <col min="5136" max="5376" width="9" style="103"/>
    <col min="5377" max="5377" width="11.875" style="103" customWidth="1"/>
    <col min="5378" max="5379" width="0" style="103" hidden="1" customWidth="1"/>
    <col min="5380" max="5380" width="7.125" style="103" customWidth="1"/>
    <col min="5381" max="5381" width="6.625" style="103" customWidth="1"/>
    <col min="5382" max="5382" width="8.125" style="103" customWidth="1"/>
    <col min="5383" max="5383" width="7.375" style="103" customWidth="1"/>
    <col min="5384" max="5384" width="6.75" style="103" customWidth="1"/>
    <col min="5385" max="5385" width="8" style="103" customWidth="1"/>
    <col min="5386" max="5386" width="7.125" style="103" customWidth="1"/>
    <col min="5387" max="5387" width="6.25" style="103" customWidth="1"/>
    <col min="5388" max="5388" width="10.25" style="103" customWidth="1"/>
    <col min="5389" max="5389" width="9.75" style="103" customWidth="1"/>
    <col min="5390" max="5390" width="8.375" style="103" customWidth="1"/>
    <col min="5391" max="5391" width="8" style="103" customWidth="1"/>
    <col min="5392" max="5632" width="9" style="103"/>
    <col min="5633" max="5633" width="11.875" style="103" customWidth="1"/>
    <col min="5634" max="5635" width="0" style="103" hidden="1" customWidth="1"/>
    <col min="5636" max="5636" width="7.125" style="103" customWidth="1"/>
    <col min="5637" max="5637" width="6.625" style="103" customWidth="1"/>
    <col min="5638" max="5638" width="8.125" style="103" customWidth="1"/>
    <col min="5639" max="5639" width="7.375" style="103" customWidth="1"/>
    <col min="5640" max="5640" width="6.75" style="103" customWidth="1"/>
    <col min="5641" max="5641" width="8" style="103" customWidth="1"/>
    <col min="5642" max="5642" width="7.125" style="103" customWidth="1"/>
    <col min="5643" max="5643" width="6.25" style="103" customWidth="1"/>
    <col min="5644" max="5644" width="10.25" style="103" customWidth="1"/>
    <col min="5645" max="5645" width="9.75" style="103" customWidth="1"/>
    <col min="5646" max="5646" width="8.375" style="103" customWidth="1"/>
    <col min="5647" max="5647" width="8" style="103" customWidth="1"/>
    <col min="5648" max="5888" width="9" style="103"/>
    <col min="5889" max="5889" width="11.875" style="103" customWidth="1"/>
    <col min="5890" max="5891" width="0" style="103" hidden="1" customWidth="1"/>
    <col min="5892" max="5892" width="7.125" style="103" customWidth="1"/>
    <col min="5893" max="5893" width="6.625" style="103" customWidth="1"/>
    <col min="5894" max="5894" width="8.125" style="103" customWidth="1"/>
    <col min="5895" max="5895" width="7.375" style="103" customWidth="1"/>
    <col min="5896" max="5896" width="6.75" style="103" customWidth="1"/>
    <col min="5897" max="5897" width="8" style="103" customWidth="1"/>
    <col min="5898" max="5898" width="7.125" style="103" customWidth="1"/>
    <col min="5899" max="5899" width="6.25" style="103" customWidth="1"/>
    <col min="5900" max="5900" width="10.25" style="103" customWidth="1"/>
    <col min="5901" max="5901" width="9.75" style="103" customWidth="1"/>
    <col min="5902" max="5902" width="8.375" style="103" customWidth="1"/>
    <col min="5903" max="5903" width="8" style="103" customWidth="1"/>
    <col min="5904" max="6144" width="9" style="103"/>
    <col min="6145" max="6145" width="11.875" style="103" customWidth="1"/>
    <col min="6146" max="6147" width="0" style="103" hidden="1" customWidth="1"/>
    <col min="6148" max="6148" width="7.125" style="103" customWidth="1"/>
    <col min="6149" max="6149" width="6.625" style="103" customWidth="1"/>
    <col min="6150" max="6150" width="8.125" style="103" customWidth="1"/>
    <col min="6151" max="6151" width="7.375" style="103" customWidth="1"/>
    <col min="6152" max="6152" width="6.75" style="103" customWidth="1"/>
    <col min="6153" max="6153" width="8" style="103" customWidth="1"/>
    <col min="6154" max="6154" width="7.125" style="103" customWidth="1"/>
    <col min="6155" max="6155" width="6.25" style="103" customWidth="1"/>
    <col min="6156" max="6156" width="10.25" style="103" customWidth="1"/>
    <col min="6157" max="6157" width="9.75" style="103" customWidth="1"/>
    <col min="6158" max="6158" width="8.375" style="103" customWidth="1"/>
    <col min="6159" max="6159" width="8" style="103" customWidth="1"/>
    <col min="6160" max="6400" width="9" style="103"/>
    <col min="6401" max="6401" width="11.875" style="103" customWidth="1"/>
    <col min="6402" max="6403" width="0" style="103" hidden="1" customWidth="1"/>
    <col min="6404" max="6404" width="7.125" style="103" customWidth="1"/>
    <col min="6405" max="6405" width="6.625" style="103" customWidth="1"/>
    <col min="6406" max="6406" width="8.125" style="103" customWidth="1"/>
    <col min="6407" max="6407" width="7.375" style="103" customWidth="1"/>
    <col min="6408" max="6408" width="6.75" style="103" customWidth="1"/>
    <col min="6409" max="6409" width="8" style="103" customWidth="1"/>
    <col min="6410" max="6410" width="7.125" style="103" customWidth="1"/>
    <col min="6411" max="6411" width="6.25" style="103" customWidth="1"/>
    <col min="6412" max="6412" width="10.25" style="103" customWidth="1"/>
    <col min="6413" max="6413" width="9.75" style="103" customWidth="1"/>
    <col min="6414" max="6414" width="8.375" style="103" customWidth="1"/>
    <col min="6415" max="6415" width="8" style="103" customWidth="1"/>
    <col min="6416" max="6656" width="9" style="103"/>
    <col min="6657" max="6657" width="11.875" style="103" customWidth="1"/>
    <col min="6658" max="6659" width="0" style="103" hidden="1" customWidth="1"/>
    <col min="6660" max="6660" width="7.125" style="103" customWidth="1"/>
    <col min="6661" max="6661" width="6.625" style="103" customWidth="1"/>
    <col min="6662" max="6662" width="8.125" style="103" customWidth="1"/>
    <col min="6663" max="6663" width="7.375" style="103" customWidth="1"/>
    <col min="6664" max="6664" width="6.75" style="103" customWidth="1"/>
    <col min="6665" max="6665" width="8" style="103" customWidth="1"/>
    <col min="6666" max="6666" width="7.125" style="103" customWidth="1"/>
    <col min="6667" max="6667" width="6.25" style="103" customWidth="1"/>
    <col min="6668" max="6668" width="10.25" style="103" customWidth="1"/>
    <col min="6669" max="6669" width="9.75" style="103" customWidth="1"/>
    <col min="6670" max="6670" width="8.375" style="103" customWidth="1"/>
    <col min="6671" max="6671" width="8" style="103" customWidth="1"/>
    <col min="6672" max="6912" width="9" style="103"/>
    <col min="6913" max="6913" width="11.875" style="103" customWidth="1"/>
    <col min="6914" max="6915" width="0" style="103" hidden="1" customWidth="1"/>
    <col min="6916" max="6916" width="7.125" style="103" customWidth="1"/>
    <col min="6917" max="6917" width="6.625" style="103" customWidth="1"/>
    <col min="6918" max="6918" width="8.125" style="103" customWidth="1"/>
    <col min="6919" max="6919" width="7.375" style="103" customWidth="1"/>
    <col min="6920" max="6920" width="6.75" style="103" customWidth="1"/>
    <col min="6921" max="6921" width="8" style="103" customWidth="1"/>
    <col min="6922" max="6922" width="7.125" style="103" customWidth="1"/>
    <col min="6923" max="6923" width="6.25" style="103" customWidth="1"/>
    <col min="6924" max="6924" width="10.25" style="103" customWidth="1"/>
    <col min="6925" max="6925" width="9.75" style="103" customWidth="1"/>
    <col min="6926" max="6926" width="8.375" style="103" customWidth="1"/>
    <col min="6927" max="6927" width="8" style="103" customWidth="1"/>
    <col min="6928" max="7168" width="9" style="103"/>
    <col min="7169" max="7169" width="11.875" style="103" customWidth="1"/>
    <col min="7170" max="7171" width="0" style="103" hidden="1" customWidth="1"/>
    <col min="7172" max="7172" width="7.125" style="103" customWidth="1"/>
    <col min="7173" max="7173" width="6.625" style="103" customWidth="1"/>
    <col min="7174" max="7174" width="8.125" style="103" customWidth="1"/>
    <col min="7175" max="7175" width="7.375" style="103" customWidth="1"/>
    <col min="7176" max="7176" width="6.75" style="103" customWidth="1"/>
    <col min="7177" max="7177" width="8" style="103" customWidth="1"/>
    <col min="7178" max="7178" width="7.125" style="103" customWidth="1"/>
    <col min="7179" max="7179" width="6.25" style="103" customWidth="1"/>
    <col min="7180" max="7180" width="10.25" style="103" customWidth="1"/>
    <col min="7181" max="7181" width="9.75" style="103" customWidth="1"/>
    <col min="7182" max="7182" width="8.375" style="103" customWidth="1"/>
    <col min="7183" max="7183" width="8" style="103" customWidth="1"/>
    <col min="7184" max="7424" width="9" style="103"/>
    <col min="7425" max="7425" width="11.875" style="103" customWidth="1"/>
    <col min="7426" max="7427" width="0" style="103" hidden="1" customWidth="1"/>
    <col min="7428" max="7428" width="7.125" style="103" customWidth="1"/>
    <col min="7429" max="7429" width="6.625" style="103" customWidth="1"/>
    <col min="7430" max="7430" width="8.125" style="103" customWidth="1"/>
    <col min="7431" max="7431" width="7.375" style="103" customWidth="1"/>
    <col min="7432" max="7432" width="6.75" style="103" customWidth="1"/>
    <col min="7433" max="7433" width="8" style="103" customWidth="1"/>
    <col min="7434" max="7434" width="7.125" style="103" customWidth="1"/>
    <col min="7435" max="7435" width="6.25" style="103" customWidth="1"/>
    <col min="7436" max="7436" width="10.25" style="103" customWidth="1"/>
    <col min="7437" max="7437" width="9.75" style="103" customWidth="1"/>
    <col min="7438" max="7438" width="8.375" style="103" customWidth="1"/>
    <col min="7439" max="7439" width="8" style="103" customWidth="1"/>
    <col min="7440" max="7680" width="9" style="103"/>
    <col min="7681" max="7681" width="11.875" style="103" customWidth="1"/>
    <col min="7682" max="7683" width="0" style="103" hidden="1" customWidth="1"/>
    <col min="7684" max="7684" width="7.125" style="103" customWidth="1"/>
    <col min="7685" max="7685" width="6.625" style="103" customWidth="1"/>
    <col min="7686" max="7686" width="8.125" style="103" customWidth="1"/>
    <col min="7687" max="7687" width="7.375" style="103" customWidth="1"/>
    <col min="7688" max="7688" width="6.75" style="103" customWidth="1"/>
    <col min="7689" max="7689" width="8" style="103" customWidth="1"/>
    <col min="7690" max="7690" width="7.125" style="103" customWidth="1"/>
    <col min="7691" max="7691" width="6.25" style="103" customWidth="1"/>
    <col min="7692" max="7692" width="10.25" style="103" customWidth="1"/>
    <col min="7693" max="7693" width="9.75" style="103" customWidth="1"/>
    <col min="7694" max="7694" width="8.375" style="103" customWidth="1"/>
    <col min="7695" max="7695" width="8" style="103" customWidth="1"/>
    <col min="7696" max="7936" width="9" style="103"/>
    <col min="7937" max="7937" width="11.875" style="103" customWidth="1"/>
    <col min="7938" max="7939" width="0" style="103" hidden="1" customWidth="1"/>
    <col min="7940" max="7940" width="7.125" style="103" customWidth="1"/>
    <col min="7941" max="7941" width="6.625" style="103" customWidth="1"/>
    <col min="7942" max="7942" width="8.125" style="103" customWidth="1"/>
    <col min="7943" max="7943" width="7.375" style="103" customWidth="1"/>
    <col min="7944" max="7944" width="6.75" style="103" customWidth="1"/>
    <col min="7945" max="7945" width="8" style="103" customWidth="1"/>
    <col min="7946" max="7946" width="7.125" style="103" customWidth="1"/>
    <col min="7947" max="7947" width="6.25" style="103" customWidth="1"/>
    <col min="7948" max="7948" width="10.25" style="103" customWidth="1"/>
    <col min="7949" max="7949" width="9.75" style="103" customWidth="1"/>
    <col min="7950" max="7950" width="8.375" style="103" customWidth="1"/>
    <col min="7951" max="7951" width="8" style="103" customWidth="1"/>
    <col min="7952" max="8192" width="9" style="103"/>
    <col min="8193" max="8193" width="11.875" style="103" customWidth="1"/>
    <col min="8194" max="8195" width="0" style="103" hidden="1" customWidth="1"/>
    <col min="8196" max="8196" width="7.125" style="103" customWidth="1"/>
    <col min="8197" max="8197" width="6.625" style="103" customWidth="1"/>
    <col min="8198" max="8198" width="8.125" style="103" customWidth="1"/>
    <col min="8199" max="8199" width="7.375" style="103" customWidth="1"/>
    <col min="8200" max="8200" width="6.75" style="103" customWidth="1"/>
    <col min="8201" max="8201" width="8" style="103" customWidth="1"/>
    <col min="8202" max="8202" width="7.125" style="103" customWidth="1"/>
    <col min="8203" max="8203" width="6.25" style="103" customWidth="1"/>
    <col min="8204" max="8204" width="10.25" style="103" customWidth="1"/>
    <col min="8205" max="8205" width="9.75" style="103" customWidth="1"/>
    <col min="8206" max="8206" width="8.375" style="103" customWidth="1"/>
    <col min="8207" max="8207" width="8" style="103" customWidth="1"/>
    <col min="8208" max="8448" width="9" style="103"/>
    <col min="8449" max="8449" width="11.875" style="103" customWidth="1"/>
    <col min="8450" max="8451" width="0" style="103" hidden="1" customWidth="1"/>
    <col min="8452" max="8452" width="7.125" style="103" customWidth="1"/>
    <col min="8453" max="8453" width="6.625" style="103" customWidth="1"/>
    <col min="8454" max="8454" width="8.125" style="103" customWidth="1"/>
    <col min="8455" max="8455" width="7.375" style="103" customWidth="1"/>
    <col min="8456" max="8456" width="6.75" style="103" customWidth="1"/>
    <col min="8457" max="8457" width="8" style="103" customWidth="1"/>
    <col min="8458" max="8458" width="7.125" style="103" customWidth="1"/>
    <col min="8459" max="8459" width="6.25" style="103" customWidth="1"/>
    <col min="8460" max="8460" width="10.25" style="103" customWidth="1"/>
    <col min="8461" max="8461" width="9.75" style="103" customWidth="1"/>
    <col min="8462" max="8462" width="8.375" style="103" customWidth="1"/>
    <col min="8463" max="8463" width="8" style="103" customWidth="1"/>
    <col min="8464" max="8704" width="9" style="103"/>
    <col min="8705" max="8705" width="11.875" style="103" customWidth="1"/>
    <col min="8706" max="8707" width="0" style="103" hidden="1" customWidth="1"/>
    <col min="8708" max="8708" width="7.125" style="103" customWidth="1"/>
    <col min="8709" max="8709" width="6.625" style="103" customWidth="1"/>
    <col min="8710" max="8710" width="8.125" style="103" customWidth="1"/>
    <col min="8711" max="8711" width="7.375" style="103" customWidth="1"/>
    <col min="8712" max="8712" width="6.75" style="103" customWidth="1"/>
    <col min="8713" max="8713" width="8" style="103" customWidth="1"/>
    <col min="8714" max="8714" width="7.125" style="103" customWidth="1"/>
    <col min="8715" max="8715" width="6.25" style="103" customWidth="1"/>
    <col min="8716" max="8716" width="10.25" style="103" customWidth="1"/>
    <col min="8717" max="8717" width="9.75" style="103" customWidth="1"/>
    <col min="8718" max="8718" width="8.375" style="103" customWidth="1"/>
    <col min="8719" max="8719" width="8" style="103" customWidth="1"/>
    <col min="8720" max="8960" width="9" style="103"/>
    <col min="8961" max="8961" width="11.875" style="103" customWidth="1"/>
    <col min="8962" max="8963" width="0" style="103" hidden="1" customWidth="1"/>
    <col min="8964" max="8964" width="7.125" style="103" customWidth="1"/>
    <col min="8965" max="8965" width="6.625" style="103" customWidth="1"/>
    <col min="8966" max="8966" width="8.125" style="103" customWidth="1"/>
    <col min="8967" max="8967" width="7.375" style="103" customWidth="1"/>
    <col min="8968" max="8968" width="6.75" style="103" customWidth="1"/>
    <col min="8969" max="8969" width="8" style="103" customWidth="1"/>
    <col min="8970" max="8970" width="7.125" style="103" customWidth="1"/>
    <col min="8971" max="8971" width="6.25" style="103" customWidth="1"/>
    <col min="8972" max="8972" width="10.25" style="103" customWidth="1"/>
    <col min="8973" max="8973" width="9.75" style="103" customWidth="1"/>
    <col min="8974" max="8974" width="8.375" style="103" customWidth="1"/>
    <col min="8975" max="8975" width="8" style="103" customWidth="1"/>
    <col min="8976" max="9216" width="9" style="103"/>
    <col min="9217" max="9217" width="11.875" style="103" customWidth="1"/>
    <col min="9218" max="9219" width="0" style="103" hidden="1" customWidth="1"/>
    <col min="9220" max="9220" width="7.125" style="103" customWidth="1"/>
    <col min="9221" max="9221" width="6.625" style="103" customWidth="1"/>
    <col min="9222" max="9222" width="8.125" style="103" customWidth="1"/>
    <col min="9223" max="9223" width="7.375" style="103" customWidth="1"/>
    <col min="9224" max="9224" width="6.75" style="103" customWidth="1"/>
    <col min="9225" max="9225" width="8" style="103" customWidth="1"/>
    <col min="9226" max="9226" width="7.125" style="103" customWidth="1"/>
    <col min="9227" max="9227" width="6.25" style="103" customWidth="1"/>
    <col min="9228" max="9228" width="10.25" style="103" customWidth="1"/>
    <col min="9229" max="9229" width="9.75" style="103" customWidth="1"/>
    <col min="9230" max="9230" width="8.375" style="103" customWidth="1"/>
    <col min="9231" max="9231" width="8" style="103" customWidth="1"/>
    <col min="9232" max="9472" width="9" style="103"/>
    <col min="9473" max="9473" width="11.875" style="103" customWidth="1"/>
    <col min="9474" max="9475" width="0" style="103" hidden="1" customWidth="1"/>
    <col min="9476" max="9476" width="7.125" style="103" customWidth="1"/>
    <col min="9477" max="9477" width="6.625" style="103" customWidth="1"/>
    <col min="9478" max="9478" width="8.125" style="103" customWidth="1"/>
    <col min="9479" max="9479" width="7.375" style="103" customWidth="1"/>
    <col min="9480" max="9480" width="6.75" style="103" customWidth="1"/>
    <col min="9481" max="9481" width="8" style="103" customWidth="1"/>
    <col min="9482" max="9482" width="7.125" style="103" customWidth="1"/>
    <col min="9483" max="9483" width="6.25" style="103" customWidth="1"/>
    <col min="9484" max="9484" width="10.25" style="103" customWidth="1"/>
    <col min="9485" max="9485" width="9.75" style="103" customWidth="1"/>
    <col min="9486" max="9486" width="8.375" style="103" customWidth="1"/>
    <col min="9487" max="9487" width="8" style="103" customWidth="1"/>
    <col min="9488" max="9728" width="9" style="103"/>
    <col min="9729" max="9729" width="11.875" style="103" customWidth="1"/>
    <col min="9730" max="9731" width="0" style="103" hidden="1" customWidth="1"/>
    <col min="9732" max="9732" width="7.125" style="103" customWidth="1"/>
    <col min="9733" max="9733" width="6.625" style="103" customWidth="1"/>
    <col min="9734" max="9734" width="8.125" style="103" customWidth="1"/>
    <col min="9735" max="9735" width="7.375" style="103" customWidth="1"/>
    <col min="9736" max="9736" width="6.75" style="103" customWidth="1"/>
    <col min="9737" max="9737" width="8" style="103" customWidth="1"/>
    <col min="9738" max="9738" width="7.125" style="103" customWidth="1"/>
    <col min="9739" max="9739" width="6.25" style="103" customWidth="1"/>
    <col min="9740" max="9740" width="10.25" style="103" customWidth="1"/>
    <col min="9741" max="9741" width="9.75" style="103" customWidth="1"/>
    <col min="9742" max="9742" width="8.375" style="103" customWidth="1"/>
    <col min="9743" max="9743" width="8" style="103" customWidth="1"/>
    <col min="9744" max="9984" width="9" style="103"/>
    <col min="9985" max="9985" width="11.875" style="103" customWidth="1"/>
    <col min="9986" max="9987" width="0" style="103" hidden="1" customWidth="1"/>
    <col min="9988" max="9988" width="7.125" style="103" customWidth="1"/>
    <col min="9989" max="9989" width="6.625" style="103" customWidth="1"/>
    <col min="9990" max="9990" width="8.125" style="103" customWidth="1"/>
    <col min="9991" max="9991" width="7.375" style="103" customWidth="1"/>
    <col min="9992" max="9992" width="6.75" style="103" customWidth="1"/>
    <col min="9993" max="9993" width="8" style="103" customWidth="1"/>
    <col min="9994" max="9994" width="7.125" style="103" customWidth="1"/>
    <col min="9995" max="9995" width="6.25" style="103" customWidth="1"/>
    <col min="9996" max="9996" width="10.25" style="103" customWidth="1"/>
    <col min="9997" max="9997" width="9.75" style="103" customWidth="1"/>
    <col min="9998" max="9998" width="8.375" style="103" customWidth="1"/>
    <col min="9999" max="9999" width="8" style="103" customWidth="1"/>
    <col min="10000" max="10240" width="9" style="103"/>
    <col min="10241" max="10241" width="11.875" style="103" customWidth="1"/>
    <col min="10242" max="10243" width="0" style="103" hidden="1" customWidth="1"/>
    <col min="10244" max="10244" width="7.125" style="103" customWidth="1"/>
    <col min="10245" max="10245" width="6.625" style="103" customWidth="1"/>
    <col min="10246" max="10246" width="8.125" style="103" customWidth="1"/>
    <col min="10247" max="10247" width="7.375" style="103" customWidth="1"/>
    <col min="10248" max="10248" width="6.75" style="103" customWidth="1"/>
    <col min="10249" max="10249" width="8" style="103" customWidth="1"/>
    <col min="10250" max="10250" width="7.125" style="103" customWidth="1"/>
    <col min="10251" max="10251" width="6.25" style="103" customWidth="1"/>
    <col min="10252" max="10252" width="10.25" style="103" customWidth="1"/>
    <col min="10253" max="10253" width="9.75" style="103" customWidth="1"/>
    <col min="10254" max="10254" width="8.375" style="103" customWidth="1"/>
    <col min="10255" max="10255" width="8" style="103" customWidth="1"/>
    <col min="10256" max="10496" width="9" style="103"/>
    <col min="10497" max="10497" width="11.875" style="103" customWidth="1"/>
    <col min="10498" max="10499" width="0" style="103" hidden="1" customWidth="1"/>
    <col min="10500" max="10500" width="7.125" style="103" customWidth="1"/>
    <col min="10501" max="10501" width="6.625" style="103" customWidth="1"/>
    <col min="10502" max="10502" width="8.125" style="103" customWidth="1"/>
    <col min="10503" max="10503" width="7.375" style="103" customWidth="1"/>
    <col min="10504" max="10504" width="6.75" style="103" customWidth="1"/>
    <col min="10505" max="10505" width="8" style="103" customWidth="1"/>
    <col min="10506" max="10506" width="7.125" style="103" customWidth="1"/>
    <col min="10507" max="10507" width="6.25" style="103" customWidth="1"/>
    <col min="10508" max="10508" width="10.25" style="103" customWidth="1"/>
    <col min="10509" max="10509" width="9.75" style="103" customWidth="1"/>
    <col min="10510" max="10510" width="8.375" style="103" customWidth="1"/>
    <col min="10511" max="10511" width="8" style="103" customWidth="1"/>
    <col min="10512" max="10752" width="9" style="103"/>
    <col min="10753" max="10753" width="11.875" style="103" customWidth="1"/>
    <col min="10754" max="10755" width="0" style="103" hidden="1" customWidth="1"/>
    <col min="10756" max="10756" width="7.125" style="103" customWidth="1"/>
    <col min="10757" max="10757" width="6.625" style="103" customWidth="1"/>
    <col min="10758" max="10758" width="8.125" style="103" customWidth="1"/>
    <col min="10759" max="10759" width="7.375" style="103" customWidth="1"/>
    <col min="10760" max="10760" width="6.75" style="103" customWidth="1"/>
    <col min="10761" max="10761" width="8" style="103" customWidth="1"/>
    <col min="10762" max="10762" width="7.125" style="103" customWidth="1"/>
    <col min="10763" max="10763" width="6.25" style="103" customWidth="1"/>
    <col min="10764" max="10764" width="10.25" style="103" customWidth="1"/>
    <col min="10765" max="10765" width="9.75" style="103" customWidth="1"/>
    <col min="10766" max="10766" width="8.375" style="103" customWidth="1"/>
    <col min="10767" max="10767" width="8" style="103" customWidth="1"/>
    <col min="10768" max="11008" width="9" style="103"/>
    <col min="11009" max="11009" width="11.875" style="103" customWidth="1"/>
    <col min="11010" max="11011" width="0" style="103" hidden="1" customWidth="1"/>
    <col min="11012" max="11012" width="7.125" style="103" customWidth="1"/>
    <col min="11013" max="11013" width="6.625" style="103" customWidth="1"/>
    <col min="11014" max="11014" width="8.125" style="103" customWidth="1"/>
    <col min="11015" max="11015" width="7.375" style="103" customWidth="1"/>
    <col min="11016" max="11016" width="6.75" style="103" customWidth="1"/>
    <col min="11017" max="11017" width="8" style="103" customWidth="1"/>
    <col min="11018" max="11018" width="7.125" style="103" customWidth="1"/>
    <col min="11019" max="11019" width="6.25" style="103" customWidth="1"/>
    <col min="11020" max="11020" width="10.25" style="103" customWidth="1"/>
    <col min="11021" max="11021" width="9.75" style="103" customWidth="1"/>
    <col min="11022" max="11022" width="8.375" style="103" customWidth="1"/>
    <col min="11023" max="11023" width="8" style="103" customWidth="1"/>
    <col min="11024" max="11264" width="9" style="103"/>
    <col min="11265" max="11265" width="11.875" style="103" customWidth="1"/>
    <col min="11266" max="11267" width="0" style="103" hidden="1" customWidth="1"/>
    <col min="11268" max="11268" width="7.125" style="103" customWidth="1"/>
    <col min="11269" max="11269" width="6.625" style="103" customWidth="1"/>
    <col min="11270" max="11270" width="8.125" style="103" customWidth="1"/>
    <col min="11271" max="11271" width="7.375" style="103" customWidth="1"/>
    <col min="11272" max="11272" width="6.75" style="103" customWidth="1"/>
    <col min="11273" max="11273" width="8" style="103" customWidth="1"/>
    <col min="11274" max="11274" width="7.125" style="103" customWidth="1"/>
    <col min="11275" max="11275" width="6.25" style="103" customWidth="1"/>
    <col min="11276" max="11276" width="10.25" style="103" customWidth="1"/>
    <col min="11277" max="11277" width="9.75" style="103" customWidth="1"/>
    <col min="11278" max="11278" width="8.375" style="103" customWidth="1"/>
    <col min="11279" max="11279" width="8" style="103" customWidth="1"/>
    <col min="11280" max="11520" width="9" style="103"/>
    <col min="11521" max="11521" width="11.875" style="103" customWidth="1"/>
    <col min="11522" max="11523" width="0" style="103" hidden="1" customWidth="1"/>
    <col min="11524" max="11524" width="7.125" style="103" customWidth="1"/>
    <col min="11525" max="11525" width="6.625" style="103" customWidth="1"/>
    <col min="11526" max="11526" width="8.125" style="103" customWidth="1"/>
    <col min="11527" max="11527" width="7.375" style="103" customWidth="1"/>
    <col min="11528" max="11528" width="6.75" style="103" customWidth="1"/>
    <col min="11529" max="11529" width="8" style="103" customWidth="1"/>
    <col min="11530" max="11530" width="7.125" style="103" customWidth="1"/>
    <col min="11531" max="11531" width="6.25" style="103" customWidth="1"/>
    <col min="11532" max="11532" width="10.25" style="103" customWidth="1"/>
    <col min="11533" max="11533" width="9.75" style="103" customWidth="1"/>
    <col min="11534" max="11534" width="8.375" style="103" customWidth="1"/>
    <col min="11535" max="11535" width="8" style="103" customWidth="1"/>
    <col min="11536" max="11776" width="9" style="103"/>
    <col min="11777" max="11777" width="11.875" style="103" customWidth="1"/>
    <col min="11778" max="11779" width="0" style="103" hidden="1" customWidth="1"/>
    <col min="11780" max="11780" width="7.125" style="103" customWidth="1"/>
    <col min="11781" max="11781" width="6.625" style="103" customWidth="1"/>
    <col min="11782" max="11782" width="8.125" style="103" customWidth="1"/>
    <col min="11783" max="11783" width="7.375" style="103" customWidth="1"/>
    <col min="11784" max="11784" width="6.75" style="103" customWidth="1"/>
    <col min="11785" max="11785" width="8" style="103" customWidth="1"/>
    <col min="11786" max="11786" width="7.125" style="103" customWidth="1"/>
    <col min="11787" max="11787" width="6.25" style="103" customWidth="1"/>
    <col min="11788" max="11788" width="10.25" style="103" customWidth="1"/>
    <col min="11789" max="11789" width="9.75" style="103" customWidth="1"/>
    <col min="11790" max="11790" width="8.375" style="103" customWidth="1"/>
    <col min="11791" max="11791" width="8" style="103" customWidth="1"/>
    <col min="11792" max="12032" width="9" style="103"/>
    <col min="12033" max="12033" width="11.875" style="103" customWidth="1"/>
    <col min="12034" max="12035" width="0" style="103" hidden="1" customWidth="1"/>
    <col min="12036" max="12036" width="7.125" style="103" customWidth="1"/>
    <col min="12037" max="12037" width="6.625" style="103" customWidth="1"/>
    <col min="12038" max="12038" width="8.125" style="103" customWidth="1"/>
    <col min="12039" max="12039" width="7.375" style="103" customWidth="1"/>
    <col min="12040" max="12040" width="6.75" style="103" customWidth="1"/>
    <col min="12041" max="12041" width="8" style="103" customWidth="1"/>
    <col min="12042" max="12042" width="7.125" style="103" customWidth="1"/>
    <col min="12043" max="12043" width="6.25" style="103" customWidth="1"/>
    <col min="12044" max="12044" width="10.25" style="103" customWidth="1"/>
    <col min="12045" max="12045" width="9.75" style="103" customWidth="1"/>
    <col min="12046" max="12046" width="8.375" style="103" customWidth="1"/>
    <col min="12047" max="12047" width="8" style="103" customWidth="1"/>
    <col min="12048" max="12288" width="9" style="103"/>
    <col min="12289" max="12289" width="11.875" style="103" customWidth="1"/>
    <col min="12290" max="12291" width="0" style="103" hidden="1" customWidth="1"/>
    <col min="12292" max="12292" width="7.125" style="103" customWidth="1"/>
    <col min="12293" max="12293" width="6.625" style="103" customWidth="1"/>
    <col min="12294" max="12294" width="8.125" style="103" customWidth="1"/>
    <col min="12295" max="12295" width="7.375" style="103" customWidth="1"/>
    <col min="12296" max="12296" width="6.75" style="103" customWidth="1"/>
    <col min="12297" max="12297" width="8" style="103" customWidth="1"/>
    <col min="12298" max="12298" width="7.125" style="103" customWidth="1"/>
    <col min="12299" max="12299" width="6.25" style="103" customWidth="1"/>
    <col min="12300" max="12300" width="10.25" style="103" customWidth="1"/>
    <col min="12301" max="12301" width="9.75" style="103" customWidth="1"/>
    <col min="12302" max="12302" width="8.375" style="103" customWidth="1"/>
    <col min="12303" max="12303" width="8" style="103" customWidth="1"/>
    <col min="12304" max="12544" width="9" style="103"/>
    <col min="12545" max="12545" width="11.875" style="103" customWidth="1"/>
    <col min="12546" max="12547" width="0" style="103" hidden="1" customWidth="1"/>
    <col min="12548" max="12548" width="7.125" style="103" customWidth="1"/>
    <col min="12549" max="12549" width="6.625" style="103" customWidth="1"/>
    <col min="12550" max="12550" width="8.125" style="103" customWidth="1"/>
    <col min="12551" max="12551" width="7.375" style="103" customWidth="1"/>
    <col min="12552" max="12552" width="6.75" style="103" customWidth="1"/>
    <col min="12553" max="12553" width="8" style="103" customWidth="1"/>
    <col min="12554" max="12554" width="7.125" style="103" customWidth="1"/>
    <col min="12555" max="12555" width="6.25" style="103" customWidth="1"/>
    <col min="12556" max="12556" width="10.25" style="103" customWidth="1"/>
    <col min="12557" max="12557" width="9.75" style="103" customWidth="1"/>
    <col min="12558" max="12558" width="8.375" style="103" customWidth="1"/>
    <col min="12559" max="12559" width="8" style="103" customWidth="1"/>
    <col min="12560" max="12800" width="9" style="103"/>
    <col min="12801" max="12801" width="11.875" style="103" customWidth="1"/>
    <col min="12802" max="12803" width="0" style="103" hidden="1" customWidth="1"/>
    <col min="12804" max="12804" width="7.125" style="103" customWidth="1"/>
    <col min="12805" max="12805" width="6.625" style="103" customWidth="1"/>
    <col min="12806" max="12806" width="8.125" style="103" customWidth="1"/>
    <col min="12807" max="12807" width="7.375" style="103" customWidth="1"/>
    <col min="12808" max="12808" width="6.75" style="103" customWidth="1"/>
    <col min="12809" max="12809" width="8" style="103" customWidth="1"/>
    <col min="12810" max="12810" width="7.125" style="103" customWidth="1"/>
    <col min="12811" max="12811" width="6.25" style="103" customWidth="1"/>
    <col min="12812" max="12812" width="10.25" style="103" customWidth="1"/>
    <col min="12813" max="12813" width="9.75" style="103" customWidth="1"/>
    <col min="12814" max="12814" width="8.375" style="103" customWidth="1"/>
    <col min="12815" max="12815" width="8" style="103" customWidth="1"/>
    <col min="12816" max="13056" width="9" style="103"/>
    <col min="13057" max="13057" width="11.875" style="103" customWidth="1"/>
    <col min="13058" max="13059" width="0" style="103" hidden="1" customWidth="1"/>
    <col min="13060" max="13060" width="7.125" style="103" customWidth="1"/>
    <col min="13061" max="13061" width="6.625" style="103" customWidth="1"/>
    <col min="13062" max="13062" width="8.125" style="103" customWidth="1"/>
    <col min="13063" max="13063" width="7.375" style="103" customWidth="1"/>
    <col min="13064" max="13064" width="6.75" style="103" customWidth="1"/>
    <col min="13065" max="13065" width="8" style="103" customWidth="1"/>
    <col min="13066" max="13066" width="7.125" style="103" customWidth="1"/>
    <col min="13067" max="13067" width="6.25" style="103" customWidth="1"/>
    <col min="13068" max="13068" width="10.25" style="103" customWidth="1"/>
    <col min="13069" max="13069" width="9.75" style="103" customWidth="1"/>
    <col min="13070" max="13070" width="8.375" style="103" customWidth="1"/>
    <col min="13071" max="13071" width="8" style="103" customWidth="1"/>
    <col min="13072" max="13312" width="9" style="103"/>
    <col min="13313" max="13313" width="11.875" style="103" customWidth="1"/>
    <col min="13314" max="13315" width="0" style="103" hidden="1" customWidth="1"/>
    <col min="13316" max="13316" width="7.125" style="103" customWidth="1"/>
    <col min="13317" max="13317" width="6.625" style="103" customWidth="1"/>
    <col min="13318" max="13318" width="8.125" style="103" customWidth="1"/>
    <col min="13319" max="13319" width="7.375" style="103" customWidth="1"/>
    <col min="13320" max="13320" width="6.75" style="103" customWidth="1"/>
    <col min="13321" max="13321" width="8" style="103" customWidth="1"/>
    <col min="13322" max="13322" width="7.125" style="103" customWidth="1"/>
    <col min="13323" max="13323" width="6.25" style="103" customWidth="1"/>
    <col min="13324" max="13324" width="10.25" style="103" customWidth="1"/>
    <col min="13325" max="13325" width="9.75" style="103" customWidth="1"/>
    <col min="13326" max="13326" width="8.375" style="103" customWidth="1"/>
    <col min="13327" max="13327" width="8" style="103" customWidth="1"/>
    <col min="13328" max="13568" width="9" style="103"/>
    <col min="13569" max="13569" width="11.875" style="103" customWidth="1"/>
    <col min="13570" max="13571" width="0" style="103" hidden="1" customWidth="1"/>
    <col min="13572" max="13572" width="7.125" style="103" customWidth="1"/>
    <col min="13573" max="13573" width="6.625" style="103" customWidth="1"/>
    <col min="13574" max="13574" width="8.125" style="103" customWidth="1"/>
    <col min="13575" max="13575" width="7.375" style="103" customWidth="1"/>
    <col min="13576" max="13576" width="6.75" style="103" customWidth="1"/>
    <col min="13577" max="13577" width="8" style="103" customWidth="1"/>
    <col min="13578" max="13578" width="7.125" style="103" customWidth="1"/>
    <col min="13579" max="13579" width="6.25" style="103" customWidth="1"/>
    <col min="13580" max="13580" width="10.25" style="103" customWidth="1"/>
    <col min="13581" max="13581" width="9.75" style="103" customWidth="1"/>
    <col min="13582" max="13582" width="8.375" style="103" customWidth="1"/>
    <col min="13583" max="13583" width="8" style="103" customWidth="1"/>
    <col min="13584" max="13824" width="9" style="103"/>
    <col min="13825" max="13825" width="11.875" style="103" customWidth="1"/>
    <col min="13826" max="13827" width="0" style="103" hidden="1" customWidth="1"/>
    <col min="13828" max="13828" width="7.125" style="103" customWidth="1"/>
    <col min="13829" max="13829" width="6.625" style="103" customWidth="1"/>
    <col min="13830" max="13830" width="8.125" style="103" customWidth="1"/>
    <col min="13831" max="13831" width="7.375" style="103" customWidth="1"/>
    <col min="13832" max="13832" width="6.75" style="103" customWidth="1"/>
    <col min="13833" max="13833" width="8" style="103" customWidth="1"/>
    <col min="13834" max="13834" width="7.125" style="103" customWidth="1"/>
    <col min="13835" max="13835" width="6.25" style="103" customWidth="1"/>
    <col min="13836" max="13836" width="10.25" style="103" customWidth="1"/>
    <col min="13837" max="13837" width="9.75" style="103" customWidth="1"/>
    <col min="13838" max="13838" width="8.375" style="103" customWidth="1"/>
    <col min="13839" max="13839" width="8" style="103" customWidth="1"/>
    <col min="13840" max="14080" width="9" style="103"/>
    <col min="14081" max="14081" width="11.875" style="103" customWidth="1"/>
    <col min="14082" max="14083" width="0" style="103" hidden="1" customWidth="1"/>
    <col min="14084" max="14084" width="7.125" style="103" customWidth="1"/>
    <col min="14085" max="14085" width="6.625" style="103" customWidth="1"/>
    <col min="14086" max="14086" width="8.125" style="103" customWidth="1"/>
    <col min="14087" max="14087" width="7.375" style="103" customWidth="1"/>
    <col min="14088" max="14088" width="6.75" style="103" customWidth="1"/>
    <col min="14089" max="14089" width="8" style="103" customWidth="1"/>
    <col min="14090" max="14090" width="7.125" style="103" customWidth="1"/>
    <col min="14091" max="14091" width="6.25" style="103" customWidth="1"/>
    <col min="14092" max="14092" width="10.25" style="103" customWidth="1"/>
    <col min="14093" max="14093" width="9.75" style="103" customWidth="1"/>
    <col min="14094" max="14094" width="8.375" style="103" customWidth="1"/>
    <col min="14095" max="14095" width="8" style="103" customWidth="1"/>
    <col min="14096" max="14336" width="9" style="103"/>
    <col min="14337" max="14337" width="11.875" style="103" customWidth="1"/>
    <col min="14338" max="14339" width="0" style="103" hidden="1" customWidth="1"/>
    <col min="14340" max="14340" width="7.125" style="103" customWidth="1"/>
    <col min="14341" max="14341" width="6.625" style="103" customWidth="1"/>
    <col min="14342" max="14342" width="8.125" style="103" customWidth="1"/>
    <col min="14343" max="14343" width="7.375" style="103" customWidth="1"/>
    <col min="14344" max="14344" width="6.75" style="103" customWidth="1"/>
    <col min="14345" max="14345" width="8" style="103" customWidth="1"/>
    <col min="14346" max="14346" width="7.125" style="103" customWidth="1"/>
    <col min="14347" max="14347" width="6.25" style="103" customWidth="1"/>
    <col min="14348" max="14348" width="10.25" style="103" customWidth="1"/>
    <col min="14349" max="14349" width="9.75" style="103" customWidth="1"/>
    <col min="14350" max="14350" width="8.375" style="103" customWidth="1"/>
    <col min="14351" max="14351" width="8" style="103" customWidth="1"/>
    <col min="14352" max="14592" width="9" style="103"/>
    <col min="14593" max="14593" width="11.875" style="103" customWidth="1"/>
    <col min="14594" max="14595" width="0" style="103" hidden="1" customWidth="1"/>
    <col min="14596" max="14596" width="7.125" style="103" customWidth="1"/>
    <col min="14597" max="14597" width="6.625" style="103" customWidth="1"/>
    <col min="14598" max="14598" width="8.125" style="103" customWidth="1"/>
    <col min="14599" max="14599" width="7.375" style="103" customWidth="1"/>
    <col min="14600" max="14600" width="6.75" style="103" customWidth="1"/>
    <col min="14601" max="14601" width="8" style="103" customWidth="1"/>
    <col min="14602" max="14602" width="7.125" style="103" customWidth="1"/>
    <col min="14603" max="14603" width="6.25" style="103" customWidth="1"/>
    <col min="14604" max="14604" width="10.25" style="103" customWidth="1"/>
    <col min="14605" max="14605" width="9.75" style="103" customWidth="1"/>
    <col min="14606" max="14606" width="8.375" style="103" customWidth="1"/>
    <col min="14607" max="14607" width="8" style="103" customWidth="1"/>
    <col min="14608" max="14848" width="9" style="103"/>
    <col min="14849" max="14849" width="11.875" style="103" customWidth="1"/>
    <col min="14850" max="14851" width="0" style="103" hidden="1" customWidth="1"/>
    <col min="14852" max="14852" width="7.125" style="103" customWidth="1"/>
    <col min="14853" max="14853" width="6.625" style="103" customWidth="1"/>
    <col min="14854" max="14854" width="8.125" style="103" customWidth="1"/>
    <col min="14855" max="14855" width="7.375" style="103" customWidth="1"/>
    <col min="14856" max="14856" width="6.75" style="103" customWidth="1"/>
    <col min="14857" max="14857" width="8" style="103" customWidth="1"/>
    <col min="14858" max="14858" width="7.125" style="103" customWidth="1"/>
    <col min="14859" max="14859" width="6.25" style="103" customWidth="1"/>
    <col min="14860" max="14860" width="10.25" style="103" customWidth="1"/>
    <col min="14861" max="14861" width="9.75" style="103" customWidth="1"/>
    <col min="14862" max="14862" width="8.375" style="103" customWidth="1"/>
    <col min="14863" max="14863" width="8" style="103" customWidth="1"/>
    <col min="14864" max="15104" width="9" style="103"/>
    <col min="15105" max="15105" width="11.875" style="103" customWidth="1"/>
    <col min="15106" max="15107" width="0" style="103" hidden="1" customWidth="1"/>
    <col min="15108" max="15108" width="7.125" style="103" customWidth="1"/>
    <col min="15109" max="15109" width="6.625" style="103" customWidth="1"/>
    <col min="15110" max="15110" width="8.125" style="103" customWidth="1"/>
    <col min="15111" max="15111" width="7.375" style="103" customWidth="1"/>
    <col min="15112" max="15112" width="6.75" style="103" customWidth="1"/>
    <col min="15113" max="15113" width="8" style="103" customWidth="1"/>
    <col min="15114" max="15114" width="7.125" style="103" customWidth="1"/>
    <col min="15115" max="15115" width="6.25" style="103" customWidth="1"/>
    <col min="15116" max="15116" width="10.25" style="103" customWidth="1"/>
    <col min="15117" max="15117" width="9.75" style="103" customWidth="1"/>
    <col min="15118" max="15118" width="8.375" style="103" customWidth="1"/>
    <col min="15119" max="15119" width="8" style="103" customWidth="1"/>
    <col min="15120" max="15360" width="9" style="103"/>
    <col min="15361" max="15361" width="11.875" style="103" customWidth="1"/>
    <col min="15362" max="15363" width="0" style="103" hidden="1" customWidth="1"/>
    <col min="15364" max="15364" width="7.125" style="103" customWidth="1"/>
    <col min="15365" max="15365" width="6.625" style="103" customWidth="1"/>
    <col min="15366" max="15366" width="8.125" style="103" customWidth="1"/>
    <col min="15367" max="15367" width="7.375" style="103" customWidth="1"/>
    <col min="15368" max="15368" width="6.75" style="103" customWidth="1"/>
    <col min="15369" max="15369" width="8" style="103" customWidth="1"/>
    <col min="15370" max="15370" width="7.125" style="103" customWidth="1"/>
    <col min="15371" max="15371" width="6.25" style="103" customWidth="1"/>
    <col min="15372" max="15372" width="10.25" style="103" customWidth="1"/>
    <col min="15373" max="15373" width="9.75" style="103" customWidth="1"/>
    <col min="15374" max="15374" width="8.375" style="103" customWidth="1"/>
    <col min="15375" max="15375" width="8" style="103" customWidth="1"/>
    <col min="15376" max="15616" width="9" style="103"/>
    <col min="15617" max="15617" width="11.875" style="103" customWidth="1"/>
    <col min="15618" max="15619" width="0" style="103" hidden="1" customWidth="1"/>
    <col min="15620" max="15620" width="7.125" style="103" customWidth="1"/>
    <col min="15621" max="15621" width="6.625" style="103" customWidth="1"/>
    <col min="15622" max="15622" width="8.125" style="103" customWidth="1"/>
    <col min="15623" max="15623" width="7.375" style="103" customWidth="1"/>
    <col min="15624" max="15624" width="6.75" style="103" customWidth="1"/>
    <col min="15625" max="15625" width="8" style="103" customWidth="1"/>
    <col min="15626" max="15626" width="7.125" style="103" customWidth="1"/>
    <col min="15627" max="15627" width="6.25" style="103" customWidth="1"/>
    <col min="15628" max="15628" width="10.25" style="103" customWidth="1"/>
    <col min="15629" max="15629" width="9.75" style="103" customWidth="1"/>
    <col min="15630" max="15630" width="8.375" style="103" customWidth="1"/>
    <col min="15631" max="15631" width="8" style="103" customWidth="1"/>
    <col min="15632" max="15872" width="9" style="103"/>
    <col min="15873" max="15873" width="11.875" style="103" customWidth="1"/>
    <col min="15874" max="15875" width="0" style="103" hidden="1" customWidth="1"/>
    <col min="15876" max="15876" width="7.125" style="103" customWidth="1"/>
    <col min="15877" max="15877" width="6.625" style="103" customWidth="1"/>
    <col min="15878" max="15878" width="8.125" style="103" customWidth="1"/>
    <col min="15879" max="15879" width="7.375" style="103" customWidth="1"/>
    <col min="15880" max="15880" width="6.75" style="103" customWidth="1"/>
    <col min="15881" max="15881" width="8" style="103" customWidth="1"/>
    <col min="15882" max="15882" width="7.125" style="103" customWidth="1"/>
    <col min="15883" max="15883" width="6.25" style="103" customWidth="1"/>
    <col min="15884" max="15884" width="10.25" style="103" customWidth="1"/>
    <col min="15885" max="15885" width="9.75" style="103" customWidth="1"/>
    <col min="15886" max="15886" width="8.375" style="103" customWidth="1"/>
    <col min="15887" max="15887" width="8" style="103" customWidth="1"/>
    <col min="15888" max="16128" width="9" style="103"/>
    <col min="16129" max="16129" width="11.875" style="103" customWidth="1"/>
    <col min="16130" max="16131" width="0" style="103" hidden="1" customWidth="1"/>
    <col min="16132" max="16132" width="7.125" style="103" customWidth="1"/>
    <col min="16133" max="16133" width="6.625" style="103" customWidth="1"/>
    <col min="16134" max="16134" width="8.125" style="103" customWidth="1"/>
    <col min="16135" max="16135" width="7.375" style="103" customWidth="1"/>
    <col min="16136" max="16136" width="6.75" style="103" customWidth="1"/>
    <col min="16137" max="16137" width="8" style="103" customWidth="1"/>
    <col min="16138" max="16138" width="7.125" style="103" customWidth="1"/>
    <col min="16139" max="16139" width="6.25" style="103" customWidth="1"/>
    <col min="16140" max="16140" width="10.25" style="103" customWidth="1"/>
    <col min="16141" max="16141" width="9.75" style="103" customWidth="1"/>
    <col min="16142" max="16142" width="8.375" style="103" customWidth="1"/>
    <col min="16143" max="16143" width="8" style="103" customWidth="1"/>
    <col min="16144" max="16384" width="9" style="103"/>
  </cols>
  <sheetData>
    <row r="1" spans="1:17" ht="24">
      <c r="A1" s="390" t="s">
        <v>329</v>
      </c>
      <c r="B1" s="390"/>
      <c r="C1" s="390"/>
      <c r="D1" s="390"/>
      <c r="E1" s="390"/>
      <c r="F1" s="390"/>
      <c r="G1" s="390"/>
      <c r="H1" s="390"/>
      <c r="I1" s="390"/>
      <c r="J1" s="390"/>
      <c r="K1" s="390"/>
      <c r="L1" s="390"/>
      <c r="M1" s="390"/>
      <c r="N1" s="390"/>
      <c r="O1" s="390"/>
    </row>
    <row r="2" spans="1:17" ht="24">
      <c r="A2" s="390" t="s">
        <v>101</v>
      </c>
      <c r="B2" s="390"/>
      <c r="C2" s="390"/>
      <c r="D2" s="390"/>
      <c r="E2" s="390"/>
      <c r="F2" s="390"/>
      <c r="G2" s="390"/>
      <c r="H2" s="390"/>
      <c r="I2" s="390"/>
      <c r="J2" s="390"/>
      <c r="K2" s="390"/>
      <c r="L2" s="390"/>
      <c r="M2" s="390"/>
      <c r="N2" s="390"/>
      <c r="O2" s="390"/>
    </row>
    <row r="3" spans="1:17">
      <c r="A3" s="437" t="s">
        <v>309</v>
      </c>
      <c r="B3" s="437"/>
      <c r="C3" s="437"/>
      <c r="D3" s="437"/>
      <c r="E3" s="437"/>
      <c r="F3" s="437"/>
      <c r="G3" s="438"/>
      <c r="H3" s="438"/>
      <c r="I3" s="438"/>
      <c r="J3" s="438"/>
      <c r="K3" s="438"/>
      <c r="L3" s="438"/>
      <c r="M3" s="437"/>
      <c r="N3" s="437"/>
      <c r="O3" s="437"/>
    </row>
    <row r="4" spans="1:17">
      <c r="A4" s="393" t="s">
        <v>0</v>
      </c>
      <c r="B4" s="411" t="s">
        <v>310</v>
      </c>
      <c r="C4" s="412"/>
      <c r="D4" s="412"/>
      <c r="E4" s="412"/>
      <c r="F4" s="413"/>
      <c r="G4" s="439" t="s">
        <v>311</v>
      </c>
      <c r="H4" s="439"/>
      <c r="I4" s="440"/>
      <c r="J4" s="411" t="s">
        <v>312</v>
      </c>
      <c r="K4" s="412"/>
      <c r="L4" s="413"/>
      <c r="M4" s="411" t="s">
        <v>313</v>
      </c>
      <c r="N4" s="412"/>
      <c r="O4" s="413"/>
    </row>
    <row r="5" spans="1:17">
      <c r="A5" s="394"/>
      <c r="B5" s="296"/>
      <c r="D5" s="431" t="s">
        <v>328</v>
      </c>
      <c r="E5" s="441"/>
      <c r="F5" s="433"/>
      <c r="G5" s="442" t="s">
        <v>315</v>
      </c>
      <c r="H5" s="442"/>
      <c r="I5" s="443"/>
      <c r="J5" s="431" t="s">
        <v>316</v>
      </c>
      <c r="K5" s="441"/>
      <c r="L5" s="433"/>
      <c r="M5" s="431" t="s">
        <v>317</v>
      </c>
      <c r="N5" s="441"/>
      <c r="O5" s="433"/>
    </row>
    <row r="6" spans="1:17">
      <c r="A6" s="394"/>
      <c r="B6" s="214" t="s">
        <v>318</v>
      </c>
      <c r="C6" s="216"/>
      <c r="D6" s="431" t="s">
        <v>181</v>
      </c>
      <c r="E6" s="441"/>
      <c r="F6" s="433"/>
      <c r="G6" s="442" t="s">
        <v>319</v>
      </c>
      <c r="H6" s="442"/>
      <c r="I6" s="443"/>
      <c r="J6" s="431" t="s">
        <v>320</v>
      </c>
      <c r="K6" s="441"/>
      <c r="L6" s="433"/>
      <c r="M6" s="446" t="s">
        <v>321</v>
      </c>
      <c r="N6" s="446"/>
      <c r="O6" s="446"/>
    </row>
    <row r="7" spans="1:17">
      <c r="A7" s="394"/>
      <c r="B7" s="301"/>
      <c r="C7" s="302"/>
      <c r="D7" s="303"/>
      <c r="E7" s="303"/>
      <c r="F7" s="304"/>
      <c r="J7" s="444"/>
      <c r="K7" s="392"/>
      <c r="L7" s="445"/>
      <c r="M7" s="446" t="s">
        <v>322</v>
      </c>
      <c r="N7" s="446"/>
      <c r="O7" s="446"/>
    </row>
    <row r="8" spans="1:17">
      <c r="A8" s="395"/>
      <c r="B8" s="104" t="s">
        <v>182</v>
      </c>
      <c r="C8" s="105" t="s">
        <v>183</v>
      </c>
      <c r="D8" s="104" t="s">
        <v>182</v>
      </c>
      <c r="E8" s="106" t="s">
        <v>184</v>
      </c>
      <c r="F8" s="107" t="s">
        <v>183</v>
      </c>
      <c r="G8" s="104" t="s">
        <v>182</v>
      </c>
      <c r="H8" s="106" t="s">
        <v>184</v>
      </c>
      <c r="I8" s="105" t="s">
        <v>183</v>
      </c>
      <c r="J8" s="104" t="s">
        <v>182</v>
      </c>
      <c r="K8" s="106" t="s">
        <v>184</v>
      </c>
      <c r="L8" s="107" t="s">
        <v>183</v>
      </c>
      <c r="M8" s="104" t="s">
        <v>182</v>
      </c>
      <c r="N8" s="106" t="s">
        <v>184</v>
      </c>
      <c r="O8" s="107" t="s">
        <v>183</v>
      </c>
    </row>
    <row r="9" spans="1:17" s="215" customFormat="1">
      <c r="A9" s="208" t="s">
        <v>101</v>
      </c>
      <c r="B9" s="306">
        <v>17217</v>
      </c>
      <c r="C9" s="105">
        <f>SUM(C10:C13)</f>
        <v>67344.790000000008</v>
      </c>
      <c r="D9" s="306">
        <v>145</v>
      </c>
      <c r="E9" s="326">
        <f>SUM(E10:E18)</f>
        <v>250</v>
      </c>
      <c r="F9" s="327">
        <f t="shared" ref="F9:I9" si="0">SUM(F10:F18)</f>
        <v>4797.4400000000005</v>
      </c>
      <c r="G9" s="306">
        <f t="shared" si="0"/>
        <v>111</v>
      </c>
      <c r="H9" s="326">
        <f t="shared" si="0"/>
        <v>185</v>
      </c>
      <c r="I9" s="327">
        <f t="shared" si="0"/>
        <v>3920.4</v>
      </c>
      <c r="J9" s="306">
        <f>D9-G9</f>
        <v>34</v>
      </c>
      <c r="K9" s="326">
        <f>E9-H9</f>
        <v>65</v>
      </c>
      <c r="L9" s="327">
        <f>F9-I9</f>
        <v>877.04000000000042</v>
      </c>
      <c r="M9" s="328">
        <f t="shared" ref="M9:O18" si="1">(G9*100)/D9</f>
        <v>76.551724137931032</v>
      </c>
      <c r="N9" s="329">
        <f>(H9*100)/E9</f>
        <v>74</v>
      </c>
      <c r="O9" s="105">
        <f>(I9*100)/F9</f>
        <v>81.71858324439701</v>
      </c>
      <c r="Q9" s="215" t="s">
        <v>113</v>
      </c>
    </row>
    <row r="10" spans="1:17">
      <c r="A10" s="309" t="s">
        <v>13</v>
      </c>
      <c r="B10" s="310">
        <v>281</v>
      </c>
      <c r="C10" s="311">
        <v>1811</v>
      </c>
      <c r="D10" s="310">
        <v>25</v>
      </c>
      <c r="E10" s="330">
        <v>32</v>
      </c>
      <c r="F10" s="311">
        <v>630</v>
      </c>
      <c r="G10" s="310">
        <v>11</v>
      </c>
      <c r="H10" s="330">
        <v>16</v>
      </c>
      <c r="I10" s="311">
        <v>300.75</v>
      </c>
      <c r="J10" s="331">
        <f t="shared" ref="J10:L18" si="2">D10-G10</f>
        <v>14</v>
      </c>
      <c r="K10" s="332">
        <f t="shared" si="2"/>
        <v>16</v>
      </c>
      <c r="L10" s="311">
        <f t="shared" si="2"/>
        <v>329.25</v>
      </c>
      <c r="M10" s="333">
        <f t="shared" si="1"/>
        <v>44</v>
      </c>
      <c r="N10" s="334">
        <f t="shared" si="1"/>
        <v>50</v>
      </c>
      <c r="O10" s="335">
        <f t="shared" si="1"/>
        <v>47.738095238095241</v>
      </c>
    </row>
    <row r="11" spans="1:17">
      <c r="A11" s="309" t="s">
        <v>14</v>
      </c>
      <c r="B11" s="310">
        <v>1399</v>
      </c>
      <c r="C11" s="311">
        <v>18240.43</v>
      </c>
      <c r="D11" s="310">
        <v>42</v>
      </c>
      <c r="E11" s="330">
        <v>64</v>
      </c>
      <c r="F11" s="311">
        <v>954.94</v>
      </c>
      <c r="G11" s="310">
        <v>26</v>
      </c>
      <c r="H11" s="330">
        <v>39</v>
      </c>
      <c r="I11" s="311">
        <v>674.4</v>
      </c>
      <c r="J11" s="310">
        <f t="shared" si="2"/>
        <v>16</v>
      </c>
      <c r="K11" s="336">
        <f t="shared" si="2"/>
        <v>25</v>
      </c>
      <c r="L11" s="311">
        <f t="shared" si="2"/>
        <v>280.54000000000008</v>
      </c>
      <c r="M11" s="333">
        <f t="shared" si="1"/>
        <v>61.904761904761905</v>
      </c>
      <c r="N11" s="334">
        <f t="shared" si="1"/>
        <v>60.9375</v>
      </c>
      <c r="O11" s="335">
        <f t="shared" si="1"/>
        <v>70.622238046369404</v>
      </c>
    </row>
    <row r="12" spans="1:17">
      <c r="A12" s="309" t="s">
        <v>15</v>
      </c>
      <c r="B12" s="310">
        <v>4044</v>
      </c>
      <c r="C12" s="311">
        <v>47293.36</v>
      </c>
      <c r="D12" s="310">
        <v>77</v>
      </c>
      <c r="E12" s="330">
        <v>152</v>
      </c>
      <c r="F12" s="311">
        <v>3208.25</v>
      </c>
      <c r="G12" s="310">
        <v>74</v>
      </c>
      <c r="H12" s="330">
        <v>130</v>
      </c>
      <c r="I12" s="311">
        <v>2945.25</v>
      </c>
      <c r="J12" s="310">
        <f t="shared" si="2"/>
        <v>3</v>
      </c>
      <c r="K12" s="336">
        <f t="shared" si="2"/>
        <v>22</v>
      </c>
      <c r="L12" s="311">
        <f t="shared" si="2"/>
        <v>263</v>
      </c>
      <c r="M12" s="333">
        <f t="shared" si="1"/>
        <v>96.103896103896105</v>
      </c>
      <c r="N12" s="334">
        <f t="shared" si="1"/>
        <v>85.526315789473685</v>
      </c>
      <c r="O12" s="335">
        <f t="shared" si="1"/>
        <v>91.802384477518899</v>
      </c>
    </row>
    <row r="13" spans="1:17">
      <c r="A13" s="309" t="s">
        <v>16</v>
      </c>
      <c r="B13" s="310"/>
      <c r="C13" s="311"/>
      <c r="D13" s="310">
        <v>1</v>
      </c>
      <c r="E13" s="330">
        <v>1</v>
      </c>
      <c r="F13" s="311">
        <v>0.25</v>
      </c>
      <c r="G13" s="337">
        <v>0</v>
      </c>
      <c r="H13" s="338">
        <v>0</v>
      </c>
      <c r="I13" s="339">
        <v>0</v>
      </c>
      <c r="J13" s="310">
        <f t="shared" si="2"/>
        <v>1</v>
      </c>
      <c r="K13" s="336">
        <f t="shared" si="2"/>
        <v>1</v>
      </c>
      <c r="L13" s="311">
        <f t="shared" si="2"/>
        <v>0.25</v>
      </c>
      <c r="M13" s="340">
        <f t="shared" si="1"/>
        <v>0</v>
      </c>
      <c r="N13" s="341">
        <f t="shared" si="1"/>
        <v>0</v>
      </c>
      <c r="O13" s="342">
        <f t="shared" si="1"/>
        <v>0</v>
      </c>
    </row>
    <row r="14" spans="1:17" hidden="1">
      <c r="A14" s="103" t="s">
        <v>323</v>
      </c>
      <c r="G14" s="343"/>
      <c r="I14" s="344"/>
      <c r="J14" s="310" t="e">
        <f>D14-#REF!</f>
        <v>#REF!</v>
      </c>
      <c r="L14" s="316">
        <f t="shared" si="2"/>
        <v>0</v>
      </c>
      <c r="M14" s="317" t="e">
        <f t="shared" si="1"/>
        <v>#DIV/0!</v>
      </c>
      <c r="N14" s="318" t="e">
        <f>(#REF!*100)/E14</f>
        <v>#REF!</v>
      </c>
    </row>
    <row r="15" spans="1:17" hidden="1">
      <c r="A15" s="103" t="s">
        <v>324</v>
      </c>
      <c r="G15" s="343"/>
      <c r="I15" s="344"/>
      <c r="J15" s="310" t="e">
        <f>D15-#REF!</f>
        <v>#REF!</v>
      </c>
      <c r="L15" s="316">
        <f t="shared" si="2"/>
        <v>0</v>
      </c>
      <c r="M15" s="317" t="e">
        <f t="shared" si="1"/>
        <v>#DIV/0!</v>
      </c>
      <c r="N15" s="318" t="e">
        <f>(#REF!*100)/E15</f>
        <v>#REF!</v>
      </c>
    </row>
    <row r="16" spans="1:17" hidden="1">
      <c r="A16" s="103" t="s">
        <v>325</v>
      </c>
      <c r="G16" s="343"/>
      <c r="I16" s="344"/>
      <c r="J16" s="310" t="e">
        <f>D16-#REF!</f>
        <v>#REF!</v>
      </c>
      <c r="L16" s="316">
        <f t="shared" si="2"/>
        <v>0</v>
      </c>
      <c r="M16" s="317" t="e">
        <f t="shared" si="1"/>
        <v>#DIV/0!</v>
      </c>
      <c r="N16" s="318" t="e">
        <f>(#REF!*100)/E16</f>
        <v>#REF!</v>
      </c>
    </row>
    <row r="17" spans="1:15" hidden="1">
      <c r="G17" s="343"/>
      <c r="I17" s="344"/>
      <c r="J17" s="310" t="e">
        <f>D17-#REF!</f>
        <v>#REF!</v>
      </c>
      <c r="L17" s="316">
        <f t="shared" si="2"/>
        <v>0</v>
      </c>
      <c r="M17" s="317" t="e">
        <f t="shared" si="1"/>
        <v>#DIV/0!</v>
      </c>
      <c r="N17" s="318" t="e">
        <f>(#REF!*100)/E17</f>
        <v>#REF!</v>
      </c>
    </row>
    <row r="18" spans="1:15">
      <c r="A18" s="309" t="s">
        <v>18</v>
      </c>
      <c r="B18" s="310"/>
      <c r="C18" s="311"/>
      <c r="D18" s="310">
        <v>1</v>
      </c>
      <c r="E18" s="330">
        <v>1</v>
      </c>
      <c r="F18" s="311">
        <v>4</v>
      </c>
      <c r="G18" s="337">
        <v>0</v>
      </c>
      <c r="H18" s="338">
        <v>0</v>
      </c>
      <c r="I18" s="339">
        <v>0</v>
      </c>
      <c r="J18" s="310">
        <f t="shared" ref="J18:K18" si="3">D18-G18</f>
        <v>1</v>
      </c>
      <c r="K18" s="336">
        <f t="shared" si="3"/>
        <v>1</v>
      </c>
      <c r="L18" s="311">
        <f t="shared" si="2"/>
        <v>4</v>
      </c>
      <c r="M18" s="340">
        <f t="shared" si="1"/>
        <v>0</v>
      </c>
      <c r="N18" s="341">
        <f t="shared" si="1"/>
        <v>0</v>
      </c>
      <c r="O18" s="342">
        <f t="shared" si="1"/>
        <v>0</v>
      </c>
    </row>
  </sheetData>
  <mergeCells count="18">
    <mergeCell ref="J6:L6"/>
    <mergeCell ref="M6:O6"/>
    <mergeCell ref="A1:O1"/>
    <mergeCell ref="A2:O2"/>
    <mergeCell ref="A3:O3"/>
    <mergeCell ref="A4:A8"/>
    <mergeCell ref="B4:F4"/>
    <mergeCell ref="G4:I4"/>
    <mergeCell ref="J4:L4"/>
    <mergeCell ref="M4:O4"/>
    <mergeCell ref="D5:F5"/>
    <mergeCell ref="G5:I5"/>
    <mergeCell ref="J7:L7"/>
    <mergeCell ref="M7:O7"/>
    <mergeCell ref="J5:L5"/>
    <mergeCell ref="M5:O5"/>
    <mergeCell ref="D6:F6"/>
    <mergeCell ref="G6:I6"/>
  </mergeCells>
  <printOptions horizontalCentered="1"/>
  <pageMargins left="0.11811023622047245" right="0.11811023622047245" top="0.74803149606299213" bottom="0.74803149606299213"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sheetPr>
    <tabColor rgb="FFCC66FF"/>
  </sheetPr>
  <dimension ref="A1:G13"/>
  <sheetViews>
    <sheetView workbookViewId="0">
      <selection sqref="A1:G13"/>
    </sheetView>
  </sheetViews>
  <sheetFormatPr defaultRowHeight="14.25"/>
  <cols>
    <col min="1" max="1" width="13.375" customWidth="1"/>
  </cols>
  <sheetData>
    <row r="1" spans="1:7" ht="22.5" customHeight="1" thickBot="1">
      <c r="A1" s="448" t="s">
        <v>20</v>
      </c>
      <c r="B1" s="448"/>
      <c r="C1" s="448"/>
      <c r="D1" s="448"/>
      <c r="E1" s="448"/>
      <c r="F1" s="448"/>
      <c r="G1" s="448"/>
    </row>
    <row r="2" spans="1:7" ht="22.5" customHeight="1" thickBot="1">
      <c r="A2" s="449" t="s">
        <v>0</v>
      </c>
      <c r="B2" s="451" t="s">
        <v>25</v>
      </c>
      <c r="C2" s="452"/>
      <c r="D2" s="449" t="s">
        <v>21</v>
      </c>
      <c r="E2" s="449" t="s">
        <v>22</v>
      </c>
      <c r="F2" s="449" t="s">
        <v>23</v>
      </c>
      <c r="G2" s="449" t="s">
        <v>24</v>
      </c>
    </row>
    <row r="3" spans="1:7" ht="44.25" thickBot="1">
      <c r="A3" s="450"/>
      <c r="B3" s="2" t="s">
        <v>26</v>
      </c>
      <c r="C3" s="2" t="s">
        <v>27</v>
      </c>
      <c r="D3" s="450"/>
      <c r="E3" s="450"/>
      <c r="F3" s="450"/>
      <c r="G3" s="450"/>
    </row>
    <row r="4" spans="1:7" ht="22.5" thickBot="1">
      <c r="A4" s="3" t="s">
        <v>11</v>
      </c>
      <c r="B4" s="85" t="s">
        <v>114</v>
      </c>
      <c r="C4" s="53">
        <v>113</v>
      </c>
      <c r="D4" s="53">
        <v>113</v>
      </c>
      <c r="E4" s="86" t="s">
        <v>114</v>
      </c>
      <c r="F4" s="86" t="s">
        <v>114</v>
      </c>
      <c r="G4" s="10"/>
    </row>
    <row r="5" spans="1:7" ht="22.5" thickBot="1">
      <c r="A5" s="3" t="s">
        <v>12</v>
      </c>
      <c r="B5" s="85" t="s">
        <v>114</v>
      </c>
      <c r="C5" s="53">
        <v>24</v>
      </c>
      <c r="D5" s="53">
        <v>24</v>
      </c>
      <c r="E5" s="86" t="s">
        <v>114</v>
      </c>
      <c r="F5" s="86" t="s">
        <v>114</v>
      </c>
      <c r="G5" s="10"/>
    </row>
    <row r="6" spans="1:7" ht="22.5" thickBot="1">
      <c r="A6" s="3" t="s">
        <v>13</v>
      </c>
      <c r="B6" s="85" t="s">
        <v>114</v>
      </c>
      <c r="C6" s="53">
        <v>13</v>
      </c>
      <c r="D6" s="53">
        <v>13</v>
      </c>
      <c r="E6" s="86" t="s">
        <v>114</v>
      </c>
      <c r="F6" s="86" t="s">
        <v>114</v>
      </c>
      <c r="G6" s="10"/>
    </row>
    <row r="7" spans="1:7" ht="22.5" thickBot="1">
      <c r="A7" s="3" t="s">
        <v>14</v>
      </c>
      <c r="B7" s="85" t="s">
        <v>114</v>
      </c>
      <c r="C7" s="53">
        <v>68</v>
      </c>
      <c r="D7" s="53">
        <v>68</v>
      </c>
      <c r="E7" s="86" t="s">
        <v>114</v>
      </c>
      <c r="F7" s="86" t="s">
        <v>114</v>
      </c>
      <c r="G7" s="10"/>
    </row>
    <row r="8" spans="1:7" ht="22.5" thickBot="1">
      <c r="A8" s="3" t="s">
        <v>15</v>
      </c>
      <c r="B8" s="85" t="s">
        <v>114</v>
      </c>
      <c r="C8" s="53">
        <v>14</v>
      </c>
      <c r="D8" s="53">
        <v>14</v>
      </c>
      <c r="E8" s="86" t="s">
        <v>114</v>
      </c>
      <c r="F8" s="86" t="s">
        <v>114</v>
      </c>
      <c r="G8" s="10"/>
    </row>
    <row r="9" spans="1:7" ht="22.5" thickBot="1">
      <c r="A9" s="3" t="s">
        <v>16</v>
      </c>
      <c r="B9" s="85" t="s">
        <v>114</v>
      </c>
      <c r="C9" s="53">
        <v>60</v>
      </c>
      <c r="D9" s="53">
        <v>60</v>
      </c>
      <c r="E9" s="86" t="s">
        <v>114</v>
      </c>
      <c r="F9" s="86" t="s">
        <v>114</v>
      </c>
      <c r="G9" s="10"/>
    </row>
    <row r="10" spans="1:7" ht="22.5" thickBot="1">
      <c r="A10" s="3" t="s">
        <v>17</v>
      </c>
      <c r="B10" s="85" t="s">
        <v>114</v>
      </c>
      <c r="C10" s="53">
        <v>30</v>
      </c>
      <c r="D10" s="53">
        <v>30</v>
      </c>
      <c r="E10" s="86" t="s">
        <v>114</v>
      </c>
      <c r="F10" s="86" t="s">
        <v>114</v>
      </c>
      <c r="G10" s="10"/>
    </row>
    <row r="11" spans="1:7" ht="22.5" thickBot="1">
      <c r="A11" s="3" t="s">
        <v>18</v>
      </c>
      <c r="B11" s="85" t="s">
        <v>114</v>
      </c>
      <c r="C11" s="53">
        <v>16</v>
      </c>
      <c r="D11" s="53">
        <v>16</v>
      </c>
      <c r="E11" s="86" t="s">
        <v>114</v>
      </c>
      <c r="F11" s="86" t="s">
        <v>114</v>
      </c>
      <c r="G11" s="10"/>
    </row>
    <row r="12" spans="1:7" ht="22.5" thickBot="1">
      <c r="A12" s="4" t="s">
        <v>19</v>
      </c>
      <c r="B12" s="87">
        <v>0</v>
      </c>
      <c r="C12" s="88">
        <f>SUM(C4:C11)</f>
        <v>338</v>
      </c>
      <c r="D12" s="88">
        <f>SUM(D4:D11)</f>
        <v>338</v>
      </c>
      <c r="E12" s="87">
        <v>0</v>
      </c>
      <c r="F12" s="87">
        <v>0</v>
      </c>
      <c r="G12" s="88"/>
    </row>
    <row r="13" spans="1:7" ht="22.5" customHeight="1">
      <c r="A13" s="447" t="s">
        <v>285</v>
      </c>
      <c r="B13" s="447"/>
      <c r="C13" s="447"/>
      <c r="D13" s="447"/>
      <c r="E13" s="447"/>
      <c r="F13" s="447"/>
      <c r="G13" s="447"/>
    </row>
  </sheetData>
  <mergeCells count="8">
    <mergeCell ref="A13:G13"/>
    <mergeCell ref="A1:G1"/>
    <mergeCell ref="A2:A3"/>
    <mergeCell ref="B2:C2"/>
    <mergeCell ref="D2:D3"/>
    <mergeCell ref="E2:E3"/>
    <mergeCell ref="F2:F3"/>
    <mergeCell ref="G2:G3"/>
  </mergeCells>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sheetPr>
    <tabColor rgb="FFCC66FF"/>
  </sheetPr>
  <dimension ref="A1:G13"/>
  <sheetViews>
    <sheetView workbookViewId="0">
      <selection sqref="A1:G13"/>
    </sheetView>
  </sheetViews>
  <sheetFormatPr defaultRowHeight="14.25"/>
  <cols>
    <col min="2" max="2" width="17.5" customWidth="1"/>
    <col min="3" max="3" width="18.625" customWidth="1"/>
    <col min="5" max="5" width="16.875" customWidth="1"/>
  </cols>
  <sheetData>
    <row r="1" spans="1:7" ht="22.5" customHeight="1">
      <c r="A1" s="456" t="s">
        <v>28</v>
      </c>
      <c r="B1" s="456"/>
      <c r="C1" s="456"/>
      <c r="D1" s="456"/>
      <c r="E1" s="456"/>
      <c r="F1" s="456"/>
      <c r="G1" s="456"/>
    </row>
    <row r="2" spans="1:7" ht="22.5" thickBot="1">
      <c r="A2" s="84"/>
      <c r="B2" s="457" t="s">
        <v>286</v>
      </c>
      <c r="C2" s="457"/>
      <c r="D2" s="457"/>
      <c r="E2" s="457"/>
      <c r="F2" s="457"/>
      <c r="G2" s="457"/>
    </row>
    <row r="3" spans="1:7" ht="22.5" customHeight="1" thickBot="1">
      <c r="A3" s="458" t="s">
        <v>29</v>
      </c>
      <c r="B3" s="458" t="s">
        <v>0</v>
      </c>
      <c r="C3" s="458" t="s">
        <v>30</v>
      </c>
      <c r="D3" s="453" t="s">
        <v>31</v>
      </c>
      <c r="E3" s="455"/>
      <c r="F3" s="458" t="s">
        <v>32</v>
      </c>
      <c r="G3" s="5" t="s">
        <v>33</v>
      </c>
    </row>
    <row r="4" spans="1:7" ht="44.25" thickBot="1">
      <c r="A4" s="459"/>
      <c r="B4" s="459"/>
      <c r="C4" s="459"/>
      <c r="D4" s="6" t="s">
        <v>34</v>
      </c>
      <c r="E4" s="6" t="s">
        <v>35</v>
      </c>
      <c r="F4" s="459"/>
      <c r="G4" s="7" t="s">
        <v>36</v>
      </c>
    </row>
    <row r="5" spans="1:7" ht="22.5" thickBot="1">
      <c r="A5" s="8">
        <v>1</v>
      </c>
      <c r="B5" s="9" t="s">
        <v>11</v>
      </c>
      <c r="C5" s="10" t="s">
        <v>116</v>
      </c>
      <c r="D5" s="11">
        <v>2</v>
      </c>
      <c r="E5" s="11" t="s">
        <v>117</v>
      </c>
      <c r="F5" s="11" t="s">
        <v>66</v>
      </c>
      <c r="G5" s="209">
        <v>18</v>
      </c>
    </row>
    <row r="6" spans="1:7" ht="22.5" thickBot="1">
      <c r="A6" s="8">
        <v>2</v>
      </c>
      <c r="B6" s="9" t="s">
        <v>12</v>
      </c>
      <c r="C6" s="10" t="s">
        <v>118</v>
      </c>
      <c r="D6" s="11">
        <v>6</v>
      </c>
      <c r="E6" s="11" t="s">
        <v>119</v>
      </c>
      <c r="F6" s="11" t="s">
        <v>7</v>
      </c>
      <c r="G6" s="209">
        <v>18</v>
      </c>
    </row>
    <row r="7" spans="1:7" ht="22.5" thickBot="1">
      <c r="A7" s="8">
        <v>3</v>
      </c>
      <c r="B7" s="9" t="s">
        <v>13</v>
      </c>
      <c r="C7" s="10" t="s">
        <v>120</v>
      </c>
      <c r="D7" s="11">
        <v>3</v>
      </c>
      <c r="E7" s="11" t="s">
        <v>13</v>
      </c>
      <c r="F7" s="11" t="s">
        <v>121</v>
      </c>
      <c r="G7" s="209">
        <v>17</v>
      </c>
    </row>
    <row r="8" spans="1:7" ht="22.5" thickBot="1">
      <c r="A8" s="8">
        <v>4</v>
      </c>
      <c r="B8" s="9" t="s">
        <v>14</v>
      </c>
      <c r="C8" s="10" t="s">
        <v>122</v>
      </c>
      <c r="D8" s="11">
        <v>2</v>
      </c>
      <c r="E8" s="11" t="s">
        <v>123</v>
      </c>
      <c r="F8" s="11" t="s">
        <v>66</v>
      </c>
      <c r="G8" s="209">
        <v>12</v>
      </c>
    </row>
    <row r="9" spans="1:7" ht="22.5" thickBot="1">
      <c r="A9" s="8">
        <v>5</v>
      </c>
      <c r="B9" s="9" t="s">
        <v>15</v>
      </c>
      <c r="C9" s="11" t="s">
        <v>114</v>
      </c>
      <c r="D9" s="11" t="s">
        <v>114</v>
      </c>
      <c r="E9" s="11" t="s">
        <v>114</v>
      </c>
      <c r="F9" s="11" t="s">
        <v>114</v>
      </c>
      <c r="G9" s="209">
        <v>23</v>
      </c>
    </row>
    <row r="10" spans="1:7" ht="22.5" thickBot="1">
      <c r="A10" s="8">
        <v>6</v>
      </c>
      <c r="B10" s="9" t="s">
        <v>16</v>
      </c>
      <c r="C10" s="10" t="s">
        <v>124</v>
      </c>
      <c r="D10" s="11">
        <v>5</v>
      </c>
      <c r="E10" s="11" t="s">
        <v>125</v>
      </c>
      <c r="F10" s="11" t="s">
        <v>66</v>
      </c>
      <c r="G10" s="209">
        <v>12</v>
      </c>
    </row>
    <row r="11" spans="1:7" ht="22.5" thickBot="1">
      <c r="A11" s="8">
        <v>7</v>
      </c>
      <c r="B11" s="9" t="s">
        <v>17</v>
      </c>
      <c r="C11" s="10" t="s">
        <v>126</v>
      </c>
      <c r="D11" s="11">
        <v>6</v>
      </c>
      <c r="E11" s="11" t="s">
        <v>127</v>
      </c>
      <c r="F11" s="11" t="s">
        <v>66</v>
      </c>
      <c r="G11" s="209">
        <v>12</v>
      </c>
    </row>
    <row r="12" spans="1:7" ht="22.5" thickBot="1">
      <c r="A12" s="8">
        <v>8</v>
      </c>
      <c r="B12" s="9" t="s">
        <v>18</v>
      </c>
      <c r="C12" s="10" t="s">
        <v>128</v>
      </c>
      <c r="D12" s="11">
        <v>6</v>
      </c>
      <c r="E12" s="11" t="s">
        <v>129</v>
      </c>
      <c r="F12" s="11" t="s">
        <v>5</v>
      </c>
      <c r="G12" s="209">
        <v>9</v>
      </c>
    </row>
    <row r="13" spans="1:7" ht="22.5" thickBot="1">
      <c r="A13" s="453" t="s">
        <v>19</v>
      </c>
      <c r="B13" s="454"/>
      <c r="C13" s="454"/>
      <c r="D13" s="454"/>
      <c r="E13" s="454"/>
      <c r="F13" s="455"/>
      <c r="G13" s="6">
        <f>SUM(G5:G12)</f>
        <v>121</v>
      </c>
    </row>
  </sheetData>
  <mergeCells count="8">
    <mergeCell ref="A13:F13"/>
    <mergeCell ref="A1:G1"/>
    <mergeCell ref="B2:G2"/>
    <mergeCell ref="A3:A4"/>
    <mergeCell ref="B3:B4"/>
    <mergeCell ref="C3:C4"/>
    <mergeCell ref="D3:E3"/>
    <mergeCell ref="F3:F4"/>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sheetPr>
    <tabColor theme="7" tint="0.39997558519241921"/>
  </sheetPr>
  <dimension ref="A1:O16"/>
  <sheetViews>
    <sheetView zoomScale="90" zoomScaleNormal="90" workbookViewId="0">
      <selection sqref="A1:O16"/>
    </sheetView>
  </sheetViews>
  <sheetFormatPr defaultRowHeight="14.25"/>
  <cols>
    <col min="1" max="1" width="11.375" customWidth="1"/>
  </cols>
  <sheetData>
    <row r="1" spans="1:15" ht="22.5" customHeight="1">
      <c r="A1" s="464" t="s">
        <v>37</v>
      </c>
      <c r="B1" s="464"/>
      <c r="C1" s="464"/>
      <c r="D1" s="464"/>
      <c r="E1" s="464"/>
      <c r="F1" s="464"/>
      <c r="G1" s="464"/>
      <c r="H1" s="464"/>
      <c r="I1" s="464"/>
      <c r="J1" s="464"/>
      <c r="K1" s="464"/>
      <c r="L1" s="464"/>
      <c r="M1" s="464"/>
      <c r="N1" s="464"/>
      <c r="O1" s="464"/>
    </row>
    <row r="2" spans="1:15" ht="22.5" customHeight="1" thickBot="1">
      <c r="A2" s="465" t="s">
        <v>38</v>
      </c>
      <c r="B2" s="465"/>
      <c r="C2" s="465"/>
      <c r="D2" s="465"/>
      <c r="E2" s="465"/>
      <c r="F2" s="465"/>
      <c r="G2" s="465"/>
      <c r="H2" s="465"/>
      <c r="I2" s="465"/>
      <c r="J2" s="465"/>
      <c r="K2" s="465"/>
      <c r="L2" s="465"/>
      <c r="M2" s="465"/>
      <c r="N2" s="465"/>
      <c r="O2" s="465"/>
    </row>
    <row r="3" spans="1:15" ht="34.5" customHeight="1">
      <c r="A3" s="466" t="s">
        <v>39</v>
      </c>
      <c r="B3" s="467" t="s">
        <v>40</v>
      </c>
      <c r="C3" s="468"/>
      <c r="D3" s="467" t="s">
        <v>41</v>
      </c>
      <c r="E3" s="468"/>
      <c r="F3" s="471" t="s">
        <v>42</v>
      </c>
      <c r="G3" s="472"/>
      <c r="H3" s="475" t="s">
        <v>43</v>
      </c>
      <c r="I3" s="476"/>
      <c r="J3" s="467" t="s">
        <v>44</v>
      </c>
      <c r="K3" s="468"/>
      <c r="L3" s="12" t="s">
        <v>45</v>
      </c>
      <c r="M3" s="14" t="s">
        <v>48</v>
      </c>
      <c r="N3" s="16" t="s">
        <v>50</v>
      </c>
      <c r="O3" s="12" t="s">
        <v>52</v>
      </c>
    </row>
    <row r="4" spans="1:15" ht="52.5" thickBot="1">
      <c r="A4" s="461"/>
      <c r="B4" s="469"/>
      <c r="C4" s="470"/>
      <c r="D4" s="469"/>
      <c r="E4" s="470"/>
      <c r="F4" s="473"/>
      <c r="G4" s="474"/>
      <c r="H4" s="477"/>
      <c r="I4" s="478"/>
      <c r="J4" s="469"/>
      <c r="K4" s="470"/>
      <c r="L4" s="12" t="s">
        <v>46</v>
      </c>
      <c r="M4" s="14" t="s">
        <v>49</v>
      </c>
      <c r="N4" s="16" t="s">
        <v>51</v>
      </c>
      <c r="O4" s="12" t="s">
        <v>53</v>
      </c>
    </row>
    <row r="5" spans="1:15" ht="17.25" customHeight="1">
      <c r="A5" s="460" t="s">
        <v>0</v>
      </c>
      <c r="B5" s="16" t="s">
        <v>33</v>
      </c>
      <c r="C5" s="16" t="s">
        <v>55</v>
      </c>
      <c r="D5" s="16" t="s">
        <v>33</v>
      </c>
      <c r="E5" s="16" t="s">
        <v>55</v>
      </c>
      <c r="F5" s="12" t="s">
        <v>33</v>
      </c>
      <c r="G5" s="12" t="s">
        <v>55</v>
      </c>
      <c r="H5" s="14" t="s">
        <v>33</v>
      </c>
      <c r="I5" s="14" t="s">
        <v>55</v>
      </c>
      <c r="J5" s="16" t="s">
        <v>33</v>
      </c>
      <c r="K5" s="16" t="s">
        <v>55</v>
      </c>
      <c r="L5" s="12" t="s">
        <v>47</v>
      </c>
      <c r="M5" s="14" t="s">
        <v>47</v>
      </c>
      <c r="N5" s="16" t="s">
        <v>47</v>
      </c>
      <c r="O5" s="12" t="s">
        <v>47</v>
      </c>
    </row>
    <row r="6" spans="1:15" ht="18" customHeight="1" thickBot="1">
      <c r="A6" s="461"/>
      <c r="B6" s="204" t="s">
        <v>54</v>
      </c>
      <c r="C6" s="204" t="s">
        <v>47</v>
      </c>
      <c r="D6" s="204" t="s">
        <v>54</v>
      </c>
      <c r="E6" s="204" t="s">
        <v>47</v>
      </c>
      <c r="F6" s="205" t="s">
        <v>56</v>
      </c>
      <c r="G6" s="205" t="s">
        <v>47</v>
      </c>
      <c r="H6" s="206" t="s">
        <v>56</v>
      </c>
      <c r="I6" s="206" t="s">
        <v>47</v>
      </c>
      <c r="J6" s="204" t="s">
        <v>56</v>
      </c>
      <c r="K6" s="204" t="s">
        <v>47</v>
      </c>
      <c r="L6" s="13"/>
      <c r="M6" s="15"/>
      <c r="N6" s="17"/>
      <c r="O6" s="13"/>
    </row>
    <row r="7" spans="1:15" ht="22.5" thickBot="1">
      <c r="A7" s="18" t="s">
        <v>11</v>
      </c>
      <c r="B7" s="19">
        <v>37</v>
      </c>
      <c r="C7" s="190">
        <v>792</v>
      </c>
      <c r="D7" s="190">
        <v>0</v>
      </c>
      <c r="E7" s="190">
        <v>0</v>
      </c>
      <c r="F7" s="20">
        <v>10</v>
      </c>
      <c r="G7" s="20">
        <v>124</v>
      </c>
      <c r="H7" s="21">
        <v>11</v>
      </c>
      <c r="I7" s="21">
        <v>117</v>
      </c>
      <c r="J7" s="19">
        <v>3</v>
      </c>
      <c r="K7" s="19">
        <v>42</v>
      </c>
      <c r="L7" s="20">
        <v>403</v>
      </c>
      <c r="M7" s="21">
        <v>180</v>
      </c>
      <c r="N7" s="19">
        <v>127</v>
      </c>
      <c r="O7" s="20">
        <v>48</v>
      </c>
    </row>
    <row r="8" spans="1:15" ht="22.5" thickBot="1">
      <c r="A8" s="18" t="s">
        <v>12</v>
      </c>
      <c r="B8" s="19">
        <v>23</v>
      </c>
      <c r="C8" s="190">
        <v>603</v>
      </c>
      <c r="D8" s="190">
        <v>0</v>
      </c>
      <c r="E8" s="190">
        <v>0</v>
      </c>
      <c r="F8" s="20">
        <v>5</v>
      </c>
      <c r="G8" s="20">
        <v>65</v>
      </c>
      <c r="H8" s="21">
        <v>6</v>
      </c>
      <c r="I8" s="21">
        <v>117</v>
      </c>
      <c r="J8" s="19">
        <v>4</v>
      </c>
      <c r="K8" s="19">
        <v>84</v>
      </c>
      <c r="L8" s="20">
        <v>186</v>
      </c>
      <c r="M8" s="21">
        <v>57</v>
      </c>
      <c r="N8" s="19">
        <v>159</v>
      </c>
      <c r="O8" s="20">
        <v>24</v>
      </c>
    </row>
    <row r="9" spans="1:15" ht="22.5" thickBot="1">
      <c r="A9" s="18" t="s">
        <v>13</v>
      </c>
      <c r="B9" s="19">
        <v>47</v>
      </c>
      <c r="C9" s="190">
        <v>320</v>
      </c>
      <c r="D9" s="190">
        <v>0</v>
      </c>
      <c r="E9" s="190">
        <v>0</v>
      </c>
      <c r="F9" s="20">
        <v>3</v>
      </c>
      <c r="G9" s="20">
        <v>30</v>
      </c>
      <c r="H9" s="21">
        <v>6</v>
      </c>
      <c r="I9" s="21">
        <v>62</v>
      </c>
      <c r="J9" s="19">
        <v>7</v>
      </c>
      <c r="K9" s="19">
        <v>116</v>
      </c>
      <c r="L9" s="20">
        <v>140</v>
      </c>
      <c r="M9" s="21">
        <v>31</v>
      </c>
      <c r="N9" s="19">
        <v>144</v>
      </c>
      <c r="O9" s="20">
        <v>18</v>
      </c>
    </row>
    <row r="10" spans="1:15" ht="22.5" thickBot="1">
      <c r="A10" s="18" t="s">
        <v>14</v>
      </c>
      <c r="B10" s="19">
        <v>69</v>
      </c>
      <c r="C10" s="190">
        <v>1197</v>
      </c>
      <c r="D10" s="190">
        <v>0</v>
      </c>
      <c r="E10" s="190">
        <v>0</v>
      </c>
      <c r="F10" s="20">
        <v>6</v>
      </c>
      <c r="G10" s="20">
        <v>137</v>
      </c>
      <c r="H10" s="21">
        <v>7</v>
      </c>
      <c r="I10" s="21">
        <v>110</v>
      </c>
      <c r="J10" s="19">
        <v>6</v>
      </c>
      <c r="K10" s="19">
        <v>89</v>
      </c>
      <c r="L10" s="20">
        <v>263</v>
      </c>
      <c r="M10" s="21">
        <v>76</v>
      </c>
      <c r="N10" s="19">
        <v>137</v>
      </c>
      <c r="O10" s="20">
        <v>45</v>
      </c>
    </row>
    <row r="11" spans="1:15" ht="22.5" thickBot="1">
      <c r="A11" s="18" t="s">
        <v>15</v>
      </c>
      <c r="B11" s="19">
        <v>110</v>
      </c>
      <c r="C11" s="190">
        <v>1501</v>
      </c>
      <c r="D11" s="190">
        <v>2</v>
      </c>
      <c r="E11" s="190">
        <v>45</v>
      </c>
      <c r="F11" s="20">
        <v>6</v>
      </c>
      <c r="G11" s="20">
        <v>118</v>
      </c>
      <c r="H11" s="21">
        <v>9</v>
      </c>
      <c r="I11" s="21">
        <v>101</v>
      </c>
      <c r="J11" s="19">
        <v>7</v>
      </c>
      <c r="K11" s="19">
        <v>121</v>
      </c>
      <c r="L11" s="20">
        <v>379</v>
      </c>
      <c r="M11" s="21">
        <v>120</v>
      </c>
      <c r="N11" s="19">
        <v>163</v>
      </c>
      <c r="O11" s="20">
        <v>49</v>
      </c>
    </row>
    <row r="12" spans="1:15" ht="22.5" thickBot="1">
      <c r="A12" s="18" t="s">
        <v>16</v>
      </c>
      <c r="B12" s="19">
        <v>48</v>
      </c>
      <c r="C12" s="190">
        <v>763</v>
      </c>
      <c r="D12" s="190">
        <v>0</v>
      </c>
      <c r="E12" s="190">
        <v>0</v>
      </c>
      <c r="F12" s="20">
        <v>6</v>
      </c>
      <c r="G12" s="20">
        <v>103</v>
      </c>
      <c r="H12" s="21">
        <v>8</v>
      </c>
      <c r="I12" s="21">
        <v>89</v>
      </c>
      <c r="J12" s="19">
        <v>6</v>
      </c>
      <c r="K12" s="19">
        <v>61</v>
      </c>
      <c r="L12" s="20">
        <v>395</v>
      </c>
      <c r="M12" s="21">
        <v>115</v>
      </c>
      <c r="N12" s="19">
        <v>156</v>
      </c>
      <c r="O12" s="20">
        <v>54</v>
      </c>
    </row>
    <row r="13" spans="1:15" ht="22.5" thickBot="1">
      <c r="A13" s="18" t="s">
        <v>17</v>
      </c>
      <c r="B13" s="19">
        <v>24</v>
      </c>
      <c r="C13" s="190">
        <v>259</v>
      </c>
      <c r="D13" s="190">
        <v>1</v>
      </c>
      <c r="E13" s="190">
        <v>13</v>
      </c>
      <c r="F13" s="20">
        <v>7</v>
      </c>
      <c r="G13" s="20">
        <v>73</v>
      </c>
      <c r="H13" s="21">
        <v>4</v>
      </c>
      <c r="I13" s="21">
        <v>41</v>
      </c>
      <c r="J13" s="19">
        <v>4</v>
      </c>
      <c r="K13" s="19">
        <v>88</v>
      </c>
      <c r="L13" s="20">
        <v>186</v>
      </c>
      <c r="M13" s="21">
        <v>72</v>
      </c>
      <c r="N13" s="19">
        <v>114</v>
      </c>
      <c r="O13" s="20">
        <v>41</v>
      </c>
    </row>
    <row r="14" spans="1:15" ht="22.5" thickBot="1">
      <c r="A14" s="18" t="s">
        <v>18</v>
      </c>
      <c r="B14" s="19">
        <v>74</v>
      </c>
      <c r="C14" s="190">
        <v>721</v>
      </c>
      <c r="D14" s="190">
        <v>1</v>
      </c>
      <c r="E14" s="190">
        <v>7</v>
      </c>
      <c r="F14" s="20">
        <v>6</v>
      </c>
      <c r="G14" s="20">
        <v>60</v>
      </c>
      <c r="H14" s="21">
        <v>7</v>
      </c>
      <c r="I14" s="21">
        <v>70</v>
      </c>
      <c r="J14" s="19">
        <v>5</v>
      </c>
      <c r="K14" s="19">
        <v>54</v>
      </c>
      <c r="L14" s="20">
        <v>164</v>
      </c>
      <c r="M14" s="21">
        <v>52</v>
      </c>
      <c r="N14" s="19">
        <v>162</v>
      </c>
      <c r="O14" s="20">
        <v>24</v>
      </c>
    </row>
    <row r="15" spans="1:15" ht="22.5" thickBot="1">
      <c r="A15" s="203" t="s">
        <v>19</v>
      </c>
      <c r="B15" s="22">
        <f t="shared" ref="B15:M15" si="0">SUM(B7:B14)</f>
        <v>432</v>
      </c>
      <c r="C15" s="22">
        <f t="shared" si="0"/>
        <v>6156</v>
      </c>
      <c r="D15" s="22">
        <f t="shared" si="0"/>
        <v>4</v>
      </c>
      <c r="E15" s="22">
        <f t="shared" si="0"/>
        <v>65</v>
      </c>
      <c r="F15" s="22">
        <f t="shared" si="0"/>
        <v>49</v>
      </c>
      <c r="G15" s="22">
        <f t="shared" si="0"/>
        <v>710</v>
      </c>
      <c r="H15" s="22">
        <f t="shared" si="0"/>
        <v>58</v>
      </c>
      <c r="I15" s="22">
        <f t="shared" si="0"/>
        <v>707</v>
      </c>
      <c r="J15" s="22">
        <f t="shared" si="0"/>
        <v>42</v>
      </c>
      <c r="K15" s="22">
        <f t="shared" si="0"/>
        <v>655</v>
      </c>
      <c r="L15" s="22">
        <f t="shared" si="0"/>
        <v>2116</v>
      </c>
      <c r="M15" s="22">
        <f t="shared" si="0"/>
        <v>703</v>
      </c>
      <c r="N15" s="22">
        <v>1162</v>
      </c>
      <c r="O15" s="22">
        <v>303</v>
      </c>
    </row>
    <row r="16" spans="1:15" ht="30" customHeight="1">
      <c r="A16" s="462" t="s">
        <v>331</v>
      </c>
      <c r="B16" s="463"/>
      <c r="C16" s="463"/>
      <c r="D16" s="463"/>
      <c r="E16" s="463"/>
      <c r="F16" s="83"/>
      <c r="G16" s="83"/>
      <c r="H16" s="191"/>
      <c r="I16" s="83"/>
      <c r="J16" s="83"/>
      <c r="K16" s="83"/>
      <c r="L16" s="83"/>
      <c r="M16" s="83"/>
      <c r="N16" s="83"/>
      <c r="O16" s="191"/>
    </row>
  </sheetData>
  <mergeCells count="10">
    <mergeCell ref="A5:A6"/>
    <mergeCell ref="A16:E16"/>
    <mergeCell ref="A1:O1"/>
    <mergeCell ref="A2:O2"/>
    <mergeCell ref="A3:A4"/>
    <mergeCell ref="B3:C4"/>
    <mergeCell ref="D3:E4"/>
    <mergeCell ref="F3:G4"/>
    <mergeCell ref="H3:I4"/>
    <mergeCell ref="J3:K4"/>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sheetPr>
    <tabColor rgb="FF92D050"/>
  </sheetPr>
  <dimension ref="A1:V22"/>
  <sheetViews>
    <sheetView workbookViewId="0">
      <selection sqref="A1:S16"/>
    </sheetView>
  </sheetViews>
  <sheetFormatPr defaultRowHeight="14.25"/>
  <cols>
    <col min="1" max="1" width="11" customWidth="1"/>
    <col min="3" max="3" width="7.75" customWidth="1"/>
    <col min="4" max="4" width="7.5" customWidth="1"/>
    <col min="5" max="5" width="7.25" customWidth="1"/>
    <col min="19" max="19" width="7.125" bestFit="1" customWidth="1"/>
  </cols>
  <sheetData>
    <row r="1" spans="1:20" ht="18.75" customHeight="1">
      <c r="A1" s="456" t="s">
        <v>57</v>
      </c>
      <c r="B1" s="456"/>
      <c r="C1" s="456"/>
      <c r="D1" s="456"/>
      <c r="E1" s="456"/>
      <c r="F1" s="456"/>
      <c r="G1" s="456"/>
      <c r="H1" s="456"/>
      <c r="I1" s="456"/>
      <c r="J1" s="456"/>
      <c r="K1" s="456"/>
      <c r="L1" s="456"/>
      <c r="M1" s="456"/>
      <c r="N1" s="456"/>
      <c r="O1" s="456"/>
      <c r="P1" s="456"/>
      <c r="Q1" s="456"/>
      <c r="R1" s="456"/>
      <c r="S1" s="456"/>
      <c r="T1" s="82"/>
    </row>
    <row r="2" spans="1:20" ht="21.75">
      <c r="A2" s="456" t="s">
        <v>38</v>
      </c>
      <c r="B2" s="456"/>
      <c r="C2" s="456"/>
      <c r="D2" s="456"/>
      <c r="E2" s="456"/>
      <c r="F2" s="456"/>
      <c r="G2" s="456"/>
      <c r="H2" s="456"/>
      <c r="I2" s="456"/>
      <c r="J2" s="456"/>
      <c r="K2" s="456"/>
      <c r="L2" s="456"/>
      <c r="M2" s="456"/>
      <c r="N2" s="456"/>
      <c r="O2" s="456"/>
      <c r="P2" s="456"/>
      <c r="Q2" s="456"/>
      <c r="R2" s="456"/>
      <c r="S2" s="456"/>
      <c r="T2" s="82"/>
    </row>
    <row r="3" spans="1:20" ht="15" thickBot="1">
      <c r="A3" s="81"/>
      <c r="B3" s="81"/>
      <c r="C3" s="81"/>
      <c r="D3" s="81"/>
      <c r="E3" s="81"/>
      <c r="F3" s="81"/>
      <c r="G3" s="81"/>
      <c r="H3" s="81"/>
      <c r="I3" s="81"/>
      <c r="J3" s="81"/>
      <c r="K3" s="81"/>
      <c r="L3" s="81"/>
      <c r="M3" s="81"/>
      <c r="N3" s="81"/>
      <c r="O3" s="497" t="s">
        <v>287</v>
      </c>
      <c r="P3" s="498"/>
      <c r="Q3" s="498"/>
      <c r="R3" s="498"/>
      <c r="S3" s="498"/>
      <c r="T3" s="82"/>
    </row>
    <row r="4" spans="1:20" ht="36" thickTop="1" thickBot="1">
      <c r="A4" s="499" t="s">
        <v>0</v>
      </c>
      <c r="B4" s="502" t="s">
        <v>58</v>
      </c>
      <c r="C4" s="503"/>
      <c r="D4" s="503"/>
      <c r="E4" s="504"/>
      <c r="F4" s="505" t="s">
        <v>59</v>
      </c>
      <c r="G4" s="508" t="s">
        <v>60</v>
      </c>
      <c r="H4" s="509"/>
      <c r="I4" s="509"/>
      <c r="J4" s="510"/>
      <c r="K4" s="511" t="s">
        <v>61</v>
      </c>
      <c r="L4" s="512"/>
      <c r="M4" s="512"/>
      <c r="N4" s="513"/>
      <c r="O4" s="511" t="s">
        <v>62</v>
      </c>
      <c r="P4" s="513"/>
      <c r="Q4" s="514" t="s">
        <v>63</v>
      </c>
      <c r="R4" s="23" t="s">
        <v>64</v>
      </c>
      <c r="S4" s="480" t="s">
        <v>115</v>
      </c>
    </row>
    <row r="5" spans="1:20" ht="18" thickBot="1">
      <c r="A5" s="500"/>
      <c r="B5" s="483" t="s">
        <v>66</v>
      </c>
      <c r="C5" s="485" t="s">
        <v>67</v>
      </c>
      <c r="D5" s="485" t="s">
        <v>68</v>
      </c>
      <c r="E5" s="487" t="s">
        <v>69</v>
      </c>
      <c r="F5" s="506"/>
      <c r="G5" s="489" t="s">
        <v>66</v>
      </c>
      <c r="H5" s="490"/>
      <c r="I5" s="491" t="s">
        <v>70</v>
      </c>
      <c r="J5" s="492"/>
      <c r="K5" s="493" t="s">
        <v>66</v>
      </c>
      <c r="L5" s="494"/>
      <c r="M5" s="495" t="s">
        <v>71</v>
      </c>
      <c r="N5" s="496"/>
      <c r="O5" s="493" t="s">
        <v>267</v>
      </c>
      <c r="P5" s="496"/>
      <c r="Q5" s="515"/>
      <c r="R5" s="23" t="s">
        <v>65</v>
      </c>
      <c r="S5" s="481"/>
    </row>
    <row r="6" spans="1:20" ht="18" thickBot="1">
      <c r="A6" s="501"/>
      <c r="B6" s="484"/>
      <c r="C6" s="486"/>
      <c r="D6" s="486"/>
      <c r="E6" s="488"/>
      <c r="F6" s="507"/>
      <c r="G6" s="108" t="s">
        <v>72</v>
      </c>
      <c r="H6" s="108" t="s">
        <v>73</v>
      </c>
      <c r="I6" s="108" t="s">
        <v>72</v>
      </c>
      <c r="J6" s="25" t="s">
        <v>73</v>
      </c>
      <c r="K6" s="26" t="s">
        <v>72</v>
      </c>
      <c r="L6" s="26" t="s">
        <v>73</v>
      </c>
      <c r="M6" s="26" t="s">
        <v>72</v>
      </c>
      <c r="N6" s="27" t="s">
        <v>73</v>
      </c>
      <c r="O6" s="26" t="s">
        <v>72</v>
      </c>
      <c r="P6" s="27" t="s">
        <v>73</v>
      </c>
      <c r="Q6" s="516"/>
      <c r="R6" s="24"/>
      <c r="S6" s="482"/>
    </row>
    <row r="7" spans="1:20" ht="19.5" thickBot="1">
      <c r="A7" s="28" t="s">
        <v>11</v>
      </c>
      <c r="B7" s="29">
        <v>10</v>
      </c>
      <c r="C7" s="29">
        <v>1</v>
      </c>
      <c r="D7" s="29" t="s">
        <v>114</v>
      </c>
      <c r="E7" s="30">
        <v>1</v>
      </c>
      <c r="F7" s="31">
        <v>8</v>
      </c>
      <c r="G7" s="32">
        <v>1</v>
      </c>
      <c r="H7" s="32">
        <v>2.5</v>
      </c>
      <c r="I7" s="32">
        <v>10</v>
      </c>
      <c r="J7" s="219">
        <v>20.8569</v>
      </c>
      <c r="K7" s="33">
        <v>1</v>
      </c>
      <c r="L7" s="33">
        <v>25</v>
      </c>
      <c r="M7" s="33">
        <v>3</v>
      </c>
      <c r="N7" s="222">
        <v>13.445</v>
      </c>
      <c r="O7" s="33">
        <v>5</v>
      </c>
      <c r="P7" s="34">
        <v>28</v>
      </c>
      <c r="Q7" s="35" t="s">
        <v>114</v>
      </c>
      <c r="R7" s="36" t="s">
        <v>114</v>
      </c>
      <c r="S7" s="37" t="s">
        <v>114</v>
      </c>
    </row>
    <row r="8" spans="1:20" ht="19.5" thickBot="1">
      <c r="A8" s="28" t="s">
        <v>12</v>
      </c>
      <c r="B8" s="29">
        <v>3</v>
      </c>
      <c r="C8" s="29">
        <v>1</v>
      </c>
      <c r="D8" s="29" t="s">
        <v>114</v>
      </c>
      <c r="E8" s="30" t="s">
        <v>114</v>
      </c>
      <c r="F8" s="31">
        <v>5</v>
      </c>
      <c r="G8" s="32">
        <v>6</v>
      </c>
      <c r="H8" s="32">
        <v>43.5</v>
      </c>
      <c r="I8" s="32">
        <v>38</v>
      </c>
      <c r="J8" s="219">
        <v>364.14</v>
      </c>
      <c r="K8" s="33" t="s">
        <v>114</v>
      </c>
      <c r="L8" s="33" t="s">
        <v>114</v>
      </c>
      <c r="M8" s="33" t="s">
        <v>114</v>
      </c>
      <c r="N8" s="34" t="s">
        <v>114</v>
      </c>
      <c r="O8" s="33" t="s">
        <v>114</v>
      </c>
      <c r="P8" s="34" t="s">
        <v>114</v>
      </c>
      <c r="Q8" s="35" t="s">
        <v>114</v>
      </c>
      <c r="R8" s="36" t="s">
        <v>114</v>
      </c>
      <c r="S8" s="38" t="s">
        <v>114</v>
      </c>
    </row>
    <row r="9" spans="1:20" ht="19.5" thickBot="1">
      <c r="A9" s="28" t="s">
        <v>13</v>
      </c>
      <c r="B9" s="29" t="s">
        <v>114</v>
      </c>
      <c r="C9" s="29">
        <v>2</v>
      </c>
      <c r="D9" s="29" t="s">
        <v>114</v>
      </c>
      <c r="E9" s="30" t="s">
        <v>114</v>
      </c>
      <c r="F9" s="31" t="s">
        <v>114</v>
      </c>
      <c r="G9" s="32" t="s">
        <v>114</v>
      </c>
      <c r="H9" s="32" t="s">
        <v>114</v>
      </c>
      <c r="I9" s="32">
        <v>17</v>
      </c>
      <c r="J9" s="219">
        <v>171.625</v>
      </c>
      <c r="K9" s="33" t="s">
        <v>114</v>
      </c>
      <c r="L9" s="33" t="s">
        <v>114</v>
      </c>
      <c r="M9" s="33" t="s">
        <v>114</v>
      </c>
      <c r="N9" s="34" t="s">
        <v>114</v>
      </c>
      <c r="O9" s="33" t="s">
        <v>114</v>
      </c>
      <c r="P9" s="34" t="s">
        <v>114</v>
      </c>
      <c r="Q9" s="35" t="s">
        <v>114</v>
      </c>
      <c r="R9" s="36" t="s">
        <v>114</v>
      </c>
      <c r="S9" s="38" t="s">
        <v>114</v>
      </c>
    </row>
    <row r="10" spans="1:20" ht="19.5" thickBot="1">
      <c r="A10" s="28" t="s">
        <v>14</v>
      </c>
      <c r="B10" s="29">
        <v>1</v>
      </c>
      <c r="C10" s="29">
        <v>2</v>
      </c>
      <c r="D10" s="29" t="s">
        <v>114</v>
      </c>
      <c r="E10" s="30" t="s">
        <v>114</v>
      </c>
      <c r="F10" s="31">
        <v>2</v>
      </c>
      <c r="G10" s="32">
        <v>1</v>
      </c>
      <c r="H10" s="32">
        <v>12</v>
      </c>
      <c r="I10" s="32">
        <v>14</v>
      </c>
      <c r="J10" s="219">
        <v>227.75200000000001</v>
      </c>
      <c r="K10" s="33" t="s">
        <v>114</v>
      </c>
      <c r="L10" s="33" t="s">
        <v>114</v>
      </c>
      <c r="M10" s="33">
        <v>1</v>
      </c>
      <c r="N10" s="34">
        <v>0.4325</v>
      </c>
      <c r="O10" s="33" t="s">
        <v>114</v>
      </c>
      <c r="P10" s="34" t="s">
        <v>114</v>
      </c>
      <c r="Q10" s="35">
        <v>2</v>
      </c>
      <c r="R10" s="36">
        <v>1</v>
      </c>
      <c r="S10" s="38">
        <v>4</v>
      </c>
    </row>
    <row r="11" spans="1:20" ht="19.5" thickBot="1">
      <c r="A11" s="28" t="s">
        <v>15</v>
      </c>
      <c r="B11" s="29">
        <v>4</v>
      </c>
      <c r="C11" s="29">
        <v>5</v>
      </c>
      <c r="D11" s="29" t="s">
        <v>114</v>
      </c>
      <c r="E11" s="30" t="s">
        <v>114</v>
      </c>
      <c r="F11" s="31">
        <v>8</v>
      </c>
      <c r="G11" s="32">
        <v>12</v>
      </c>
      <c r="H11" s="32">
        <v>114</v>
      </c>
      <c r="I11" s="32">
        <v>111</v>
      </c>
      <c r="J11" s="219">
        <v>738.04</v>
      </c>
      <c r="K11" s="33" t="s">
        <v>114</v>
      </c>
      <c r="L11" s="33" t="s">
        <v>114</v>
      </c>
      <c r="M11" s="33" t="s">
        <v>114</v>
      </c>
      <c r="N11" s="34" t="s">
        <v>114</v>
      </c>
      <c r="O11" s="33">
        <v>10</v>
      </c>
      <c r="P11" s="34">
        <v>12.25</v>
      </c>
      <c r="Q11" s="35" t="s">
        <v>114</v>
      </c>
      <c r="R11" s="36">
        <v>2</v>
      </c>
      <c r="S11" s="37">
        <v>1</v>
      </c>
    </row>
    <row r="12" spans="1:20" ht="19.5" thickBot="1">
      <c r="A12" s="28" t="s">
        <v>16</v>
      </c>
      <c r="B12" s="29">
        <v>9</v>
      </c>
      <c r="C12" s="29">
        <v>2</v>
      </c>
      <c r="D12" s="29" t="s">
        <v>114</v>
      </c>
      <c r="E12" s="30" t="s">
        <v>114</v>
      </c>
      <c r="F12" s="31">
        <v>11</v>
      </c>
      <c r="G12" s="32" t="s">
        <v>114</v>
      </c>
      <c r="H12" s="32" t="s">
        <v>114</v>
      </c>
      <c r="I12" s="32">
        <v>44</v>
      </c>
      <c r="J12" s="219">
        <v>105.425</v>
      </c>
      <c r="K12" s="33" t="s">
        <v>114</v>
      </c>
      <c r="L12" s="33" t="s">
        <v>114</v>
      </c>
      <c r="M12" s="33" t="s">
        <v>114</v>
      </c>
      <c r="N12" s="34" t="s">
        <v>114</v>
      </c>
      <c r="O12" s="33" t="s">
        <v>114</v>
      </c>
      <c r="P12" s="34" t="s">
        <v>114</v>
      </c>
      <c r="Q12" s="35" t="s">
        <v>114</v>
      </c>
      <c r="R12" s="36">
        <v>1</v>
      </c>
      <c r="S12" s="37" t="s">
        <v>114</v>
      </c>
    </row>
    <row r="13" spans="1:20" ht="19.5" thickBot="1">
      <c r="A13" s="28" t="s">
        <v>17</v>
      </c>
      <c r="B13" s="29">
        <v>6</v>
      </c>
      <c r="C13" s="29">
        <v>2</v>
      </c>
      <c r="D13" s="29" t="s">
        <v>114</v>
      </c>
      <c r="E13" s="30" t="s">
        <v>114</v>
      </c>
      <c r="F13" s="31">
        <v>3</v>
      </c>
      <c r="G13" s="32" t="s">
        <v>114</v>
      </c>
      <c r="H13" s="32" t="s">
        <v>114</v>
      </c>
      <c r="I13" s="32">
        <v>15</v>
      </c>
      <c r="J13" s="219">
        <v>112.25</v>
      </c>
      <c r="K13" s="33" t="s">
        <v>114</v>
      </c>
      <c r="L13" s="33" t="s">
        <v>114</v>
      </c>
      <c r="M13" s="33" t="s">
        <v>114</v>
      </c>
      <c r="N13" s="34" t="s">
        <v>114</v>
      </c>
      <c r="O13" s="33">
        <v>17</v>
      </c>
      <c r="P13" s="34">
        <v>187.25</v>
      </c>
      <c r="Q13" s="35" t="s">
        <v>114</v>
      </c>
      <c r="R13" s="36" t="s">
        <v>114</v>
      </c>
      <c r="S13" s="37" t="s">
        <v>114</v>
      </c>
    </row>
    <row r="14" spans="1:20" ht="19.5" thickBot="1">
      <c r="A14" s="39" t="s">
        <v>18</v>
      </c>
      <c r="B14" s="40" t="s">
        <v>114</v>
      </c>
      <c r="C14" s="40">
        <v>3</v>
      </c>
      <c r="D14" s="40" t="s">
        <v>114</v>
      </c>
      <c r="E14" s="41">
        <v>2</v>
      </c>
      <c r="F14" s="42">
        <v>1</v>
      </c>
      <c r="G14" s="43" t="s">
        <v>114</v>
      </c>
      <c r="H14" s="43" t="s">
        <v>114</v>
      </c>
      <c r="I14" s="43">
        <v>39</v>
      </c>
      <c r="J14" s="220">
        <v>422.79360000000003</v>
      </c>
      <c r="K14" s="44" t="s">
        <v>114</v>
      </c>
      <c r="L14" s="44" t="s">
        <v>114</v>
      </c>
      <c r="M14" s="44" t="s">
        <v>114</v>
      </c>
      <c r="N14" s="45" t="s">
        <v>114</v>
      </c>
      <c r="O14" s="44">
        <v>12</v>
      </c>
      <c r="P14" s="45">
        <v>35</v>
      </c>
      <c r="Q14" s="46" t="s">
        <v>114</v>
      </c>
      <c r="R14" s="47" t="s">
        <v>114</v>
      </c>
      <c r="S14" s="80">
        <v>4</v>
      </c>
    </row>
    <row r="15" spans="1:20" ht="20.25" thickTop="1" thickBot="1">
      <c r="A15" s="48" t="s">
        <v>19</v>
      </c>
      <c r="B15" s="29">
        <v>33</v>
      </c>
      <c r="C15" s="29">
        <v>18</v>
      </c>
      <c r="D15" s="29">
        <v>0</v>
      </c>
      <c r="E15" s="29">
        <v>3</v>
      </c>
      <c r="F15" s="49">
        <v>38</v>
      </c>
      <c r="G15" s="32">
        <f>SUM(G7:G14)</f>
        <v>20</v>
      </c>
      <c r="H15" s="32">
        <f>SUM(H7:H14)</f>
        <v>172</v>
      </c>
      <c r="I15" s="32">
        <f>SUM(I7:I14)</f>
        <v>288</v>
      </c>
      <c r="J15" s="221">
        <f>SUM(J7:J14)</f>
        <v>2162.8825000000002</v>
      </c>
      <c r="K15" s="33">
        <v>1</v>
      </c>
      <c r="L15" s="33">
        <v>25</v>
      </c>
      <c r="M15" s="33">
        <v>4</v>
      </c>
      <c r="N15" s="223">
        <v>13.8775</v>
      </c>
      <c r="O15" s="33">
        <v>44</v>
      </c>
      <c r="P15" s="33">
        <v>262.5</v>
      </c>
      <c r="Q15" s="50">
        <v>2</v>
      </c>
      <c r="R15" s="51">
        <v>4</v>
      </c>
      <c r="S15" s="52">
        <v>9</v>
      </c>
    </row>
    <row r="16" spans="1:20" ht="264.75" customHeight="1">
      <c r="A16" s="479" t="s">
        <v>266</v>
      </c>
      <c r="B16" s="479"/>
      <c r="C16" s="479"/>
      <c r="D16" s="479"/>
      <c r="E16" s="479"/>
      <c r="F16" s="479"/>
      <c r="G16" s="479"/>
      <c r="H16" s="479"/>
      <c r="I16" s="479"/>
      <c r="J16" s="479"/>
      <c r="K16" s="479"/>
      <c r="L16" s="479"/>
      <c r="M16" s="479"/>
      <c r="N16" s="479"/>
      <c r="O16" s="479"/>
      <c r="P16" s="479"/>
      <c r="Q16" s="479"/>
      <c r="R16" s="479"/>
      <c r="S16" s="479"/>
    </row>
    <row r="18" spans="22:22" ht="15" customHeight="1"/>
    <row r="19" spans="22:22" ht="15" customHeight="1">
      <c r="V19" s="82"/>
    </row>
    <row r="21" spans="22:22" ht="15" customHeight="1"/>
    <row r="22" spans="22:22" ht="15" customHeight="1"/>
  </sheetData>
  <mergeCells count="21">
    <mergeCell ref="A1:S1"/>
    <mergeCell ref="A2:S2"/>
    <mergeCell ref="O3:S3"/>
    <mergeCell ref="A4:A6"/>
    <mergeCell ref="B4:E4"/>
    <mergeCell ref="F4:F6"/>
    <mergeCell ref="G4:J4"/>
    <mergeCell ref="K4:N4"/>
    <mergeCell ref="O4:P4"/>
    <mergeCell ref="Q4:Q6"/>
    <mergeCell ref="A16:S16"/>
    <mergeCell ref="S4:S6"/>
    <mergeCell ref="B5:B6"/>
    <mergeCell ref="C5:C6"/>
    <mergeCell ref="D5:D6"/>
    <mergeCell ref="E5:E6"/>
    <mergeCell ref="G5:H5"/>
    <mergeCell ref="I5:J5"/>
    <mergeCell ref="K5:L5"/>
    <mergeCell ref="M5:N5"/>
    <mergeCell ref="O5:P5"/>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sheetPr>
    <tabColor theme="5" tint="0.39997558519241921"/>
  </sheetPr>
  <dimension ref="A1:W18"/>
  <sheetViews>
    <sheetView tabSelected="1" zoomScale="80" zoomScaleNormal="80" workbookViewId="0">
      <selection activeCell="Z13" sqref="Z13"/>
    </sheetView>
  </sheetViews>
  <sheetFormatPr defaultRowHeight="14.25"/>
  <cols>
    <col min="1" max="1" width="12.625" customWidth="1"/>
    <col min="4" max="4" width="18.625" customWidth="1"/>
    <col min="5" max="5" width="5" customWidth="1"/>
    <col min="6" max="7" width="5.625" bestFit="1" customWidth="1"/>
    <col min="8" max="8" width="4.625" bestFit="1" customWidth="1"/>
    <col min="9" max="9" width="4.375" bestFit="1" customWidth="1"/>
    <col min="10" max="10" width="3.75" bestFit="1" customWidth="1"/>
    <col min="11" max="11" width="7.75" bestFit="1" customWidth="1"/>
    <col min="12" max="12" width="5.5" customWidth="1"/>
    <col min="13" max="13" width="5" customWidth="1"/>
    <col min="18" max="18" width="15.125" customWidth="1"/>
    <col min="19" max="19" width="21.25" customWidth="1"/>
  </cols>
  <sheetData>
    <row r="1" spans="1:23" ht="37.5" customHeight="1" thickBot="1">
      <c r="A1" s="539" t="s">
        <v>0</v>
      </c>
      <c r="B1" s="549" t="s">
        <v>135</v>
      </c>
      <c r="C1" s="550"/>
      <c r="D1" s="539" t="s">
        <v>136</v>
      </c>
      <c r="E1" s="549" t="s">
        <v>137</v>
      </c>
      <c r="F1" s="553"/>
      <c r="G1" s="553"/>
      <c r="H1" s="553"/>
      <c r="I1" s="553"/>
      <c r="J1" s="553"/>
      <c r="K1" s="553"/>
      <c r="L1" s="553"/>
      <c r="M1" s="550"/>
      <c r="N1" s="554" t="s">
        <v>138</v>
      </c>
      <c r="O1" s="555"/>
      <c r="P1" s="554" t="s">
        <v>139</v>
      </c>
      <c r="Q1" s="555"/>
      <c r="R1" s="530" t="s">
        <v>74</v>
      </c>
      <c r="S1" s="530" t="s">
        <v>140</v>
      </c>
    </row>
    <row r="2" spans="1:23" ht="18.75">
      <c r="A2" s="540"/>
      <c r="B2" s="545" t="s">
        <v>75</v>
      </c>
      <c r="C2" s="547" t="s">
        <v>36</v>
      </c>
      <c r="D2" s="551"/>
      <c r="E2" s="542" t="s">
        <v>66</v>
      </c>
      <c r="F2" s="542" t="s">
        <v>141</v>
      </c>
      <c r="G2" s="542" t="s">
        <v>121</v>
      </c>
      <c r="H2" s="542" t="s">
        <v>130</v>
      </c>
      <c r="I2" s="542" t="s">
        <v>7</v>
      </c>
      <c r="J2" s="542" t="s">
        <v>142</v>
      </c>
      <c r="K2" s="542" t="s">
        <v>3</v>
      </c>
      <c r="L2" s="542" t="s">
        <v>143</v>
      </c>
      <c r="M2" s="542" t="s">
        <v>253</v>
      </c>
      <c r="N2" s="530" t="s">
        <v>144</v>
      </c>
      <c r="O2" s="530" t="s">
        <v>145</v>
      </c>
      <c r="P2" s="95" t="s">
        <v>146</v>
      </c>
      <c r="Q2" s="95" t="s">
        <v>146</v>
      </c>
      <c r="R2" s="544"/>
      <c r="S2" s="544"/>
    </row>
    <row r="3" spans="1:23" ht="19.5" thickBot="1">
      <c r="A3" s="541"/>
      <c r="B3" s="546"/>
      <c r="C3" s="548"/>
      <c r="D3" s="552"/>
      <c r="E3" s="543"/>
      <c r="F3" s="543"/>
      <c r="G3" s="543"/>
      <c r="H3" s="543"/>
      <c r="I3" s="543"/>
      <c r="J3" s="543"/>
      <c r="K3" s="543"/>
      <c r="L3" s="543"/>
      <c r="M3" s="543"/>
      <c r="N3" s="531"/>
      <c r="O3" s="531"/>
      <c r="P3" s="96" t="s">
        <v>147</v>
      </c>
      <c r="Q3" s="96" t="s">
        <v>148</v>
      </c>
      <c r="R3" s="531"/>
      <c r="S3" s="531"/>
    </row>
    <row r="4" spans="1:23" ht="66" customHeight="1" thickBot="1">
      <c r="A4" s="200" t="s">
        <v>11</v>
      </c>
      <c r="B4" s="202" t="s">
        <v>149</v>
      </c>
      <c r="C4" s="192" t="s">
        <v>150</v>
      </c>
      <c r="D4" s="192" t="s">
        <v>278</v>
      </c>
      <c r="E4" s="193">
        <v>3</v>
      </c>
      <c r="F4" s="193"/>
      <c r="G4" s="193"/>
      <c r="H4" s="193"/>
      <c r="I4" s="193"/>
      <c r="J4" s="193"/>
      <c r="K4" s="193"/>
      <c r="L4" s="193"/>
      <c r="M4" s="193">
        <v>2</v>
      </c>
      <c r="N4" s="193">
        <v>2</v>
      </c>
      <c r="O4" s="193">
        <v>4</v>
      </c>
      <c r="P4" s="193">
        <v>8</v>
      </c>
      <c r="Q4" s="193">
        <v>7</v>
      </c>
      <c r="R4" s="192"/>
      <c r="S4" s="192" t="s">
        <v>151</v>
      </c>
    </row>
    <row r="5" spans="1:23" ht="45" customHeight="1">
      <c r="A5" s="532" t="s">
        <v>12</v>
      </c>
      <c r="B5" s="534" t="s">
        <v>152</v>
      </c>
      <c r="C5" s="537" t="s">
        <v>153</v>
      </c>
      <c r="D5" s="517" t="s">
        <v>279</v>
      </c>
      <c r="E5" s="519">
        <v>2</v>
      </c>
      <c r="F5" s="519">
        <v>2</v>
      </c>
      <c r="G5" s="519"/>
      <c r="H5" s="519"/>
      <c r="I5" s="519">
        <v>1</v>
      </c>
      <c r="J5" s="519"/>
      <c r="K5" s="519"/>
      <c r="L5" s="519"/>
      <c r="M5" s="519"/>
      <c r="N5" s="519">
        <v>2</v>
      </c>
      <c r="O5" s="519">
        <v>3</v>
      </c>
      <c r="P5" s="519"/>
      <c r="Q5" s="519"/>
      <c r="R5" s="517"/>
      <c r="S5" s="521" t="s">
        <v>258</v>
      </c>
    </row>
    <row r="6" spans="1:23" ht="15" thickBot="1">
      <c r="A6" s="533"/>
      <c r="B6" s="535"/>
      <c r="C6" s="538"/>
      <c r="D6" s="528"/>
      <c r="E6" s="527"/>
      <c r="F6" s="527"/>
      <c r="G6" s="527"/>
      <c r="H6" s="527"/>
      <c r="I6" s="527"/>
      <c r="J6" s="527"/>
      <c r="K6" s="527"/>
      <c r="L6" s="527"/>
      <c r="M6" s="527"/>
      <c r="N6" s="527"/>
      <c r="O6" s="527"/>
      <c r="P6" s="527"/>
      <c r="Q6" s="527"/>
      <c r="R6" s="528"/>
      <c r="S6" s="529"/>
    </row>
    <row r="7" spans="1:23" ht="16.5" hidden="1" customHeight="1" thickBot="1">
      <c r="A7" s="533"/>
      <c r="B7" s="536"/>
      <c r="C7" s="538"/>
      <c r="D7" s="528"/>
      <c r="E7" s="527"/>
      <c r="F7" s="527"/>
      <c r="G7" s="527"/>
      <c r="H7" s="527"/>
      <c r="I7" s="527"/>
      <c r="J7" s="527"/>
      <c r="K7" s="527"/>
      <c r="L7" s="527"/>
      <c r="M7" s="527"/>
      <c r="N7" s="527"/>
      <c r="O7" s="527"/>
      <c r="P7" s="527"/>
      <c r="Q7" s="527"/>
      <c r="R7" s="528"/>
      <c r="S7" s="529"/>
    </row>
    <row r="8" spans="1:23" ht="47.25" customHeight="1" thickBot="1">
      <c r="A8" s="230" t="s">
        <v>13</v>
      </c>
      <c r="B8" s="201" t="s">
        <v>154</v>
      </c>
      <c r="C8" s="231" t="s">
        <v>155</v>
      </c>
      <c r="D8" s="232" t="s">
        <v>280</v>
      </c>
      <c r="E8" s="233"/>
      <c r="F8" s="233"/>
      <c r="G8" s="233">
        <v>1</v>
      </c>
      <c r="H8" s="233">
        <v>1</v>
      </c>
      <c r="I8" s="233">
        <v>1</v>
      </c>
      <c r="J8" s="233"/>
      <c r="K8" s="233"/>
      <c r="L8" s="233">
        <v>1</v>
      </c>
      <c r="M8" s="233"/>
      <c r="N8" s="233">
        <v>2</v>
      </c>
      <c r="O8" s="233">
        <v>3</v>
      </c>
      <c r="P8" s="233"/>
      <c r="Q8" s="233"/>
      <c r="R8" s="232" t="s">
        <v>156</v>
      </c>
      <c r="S8" s="231" t="s">
        <v>164</v>
      </c>
    </row>
    <row r="9" spans="1:23" ht="70.5" customHeight="1" thickBot="1">
      <c r="A9" s="523" t="s">
        <v>14</v>
      </c>
      <c r="B9" s="525" t="s">
        <v>157</v>
      </c>
      <c r="C9" s="517" t="s">
        <v>158</v>
      </c>
      <c r="D9" s="517" t="s">
        <v>281</v>
      </c>
      <c r="E9" s="519">
        <v>1</v>
      </c>
      <c r="F9" s="519">
        <v>1</v>
      </c>
      <c r="G9" s="519">
        <v>1</v>
      </c>
      <c r="H9" s="519"/>
      <c r="I9" s="519"/>
      <c r="J9" s="519"/>
      <c r="K9" s="519">
        <v>1</v>
      </c>
      <c r="L9" s="519">
        <v>1</v>
      </c>
      <c r="M9" s="519"/>
      <c r="N9" s="519">
        <v>2</v>
      </c>
      <c r="O9" s="519">
        <v>4</v>
      </c>
      <c r="P9" s="519"/>
      <c r="Q9" s="519"/>
      <c r="R9" s="517" t="s">
        <v>159</v>
      </c>
      <c r="S9" s="521" t="s">
        <v>254</v>
      </c>
    </row>
    <row r="10" spans="1:23" ht="15" hidden="1" customHeight="1" thickBot="1">
      <c r="A10" s="524"/>
      <c r="B10" s="526"/>
      <c r="C10" s="518"/>
      <c r="D10" s="518"/>
      <c r="E10" s="520"/>
      <c r="F10" s="520"/>
      <c r="G10" s="520"/>
      <c r="H10" s="520"/>
      <c r="I10" s="520"/>
      <c r="J10" s="520"/>
      <c r="K10" s="520"/>
      <c r="L10" s="520"/>
      <c r="M10" s="520"/>
      <c r="N10" s="520"/>
      <c r="O10" s="520"/>
      <c r="P10" s="520"/>
      <c r="Q10" s="520"/>
      <c r="R10" s="518"/>
      <c r="S10" s="522"/>
    </row>
    <row r="11" spans="1:23" ht="15" customHeight="1">
      <c r="A11" s="523" t="s">
        <v>15</v>
      </c>
      <c r="B11" s="525" t="s">
        <v>160</v>
      </c>
      <c r="C11" s="517" t="s">
        <v>161</v>
      </c>
      <c r="D11" s="517" t="s">
        <v>282</v>
      </c>
      <c r="E11" s="519">
        <v>2</v>
      </c>
      <c r="F11" s="519"/>
      <c r="G11" s="519"/>
      <c r="H11" s="519"/>
      <c r="I11" s="519">
        <v>1</v>
      </c>
      <c r="J11" s="519">
        <v>1</v>
      </c>
      <c r="K11" s="519">
        <v>1</v>
      </c>
      <c r="L11" s="519"/>
      <c r="M11" s="519"/>
      <c r="N11" s="519">
        <v>2</v>
      </c>
      <c r="O11" s="519">
        <v>4</v>
      </c>
      <c r="P11" s="519"/>
      <c r="Q11" s="519"/>
      <c r="R11" s="521" t="s">
        <v>255</v>
      </c>
      <c r="S11" s="517" t="s">
        <v>151</v>
      </c>
      <c r="W11" s="194"/>
    </row>
    <row r="12" spans="1:23" ht="33" customHeight="1" thickBot="1">
      <c r="A12" s="524"/>
      <c r="B12" s="526"/>
      <c r="C12" s="518"/>
      <c r="D12" s="518"/>
      <c r="E12" s="520"/>
      <c r="F12" s="520"/>
      <c r="G12" s="520"/>
      <c r="H12" s="520"/>
      <c r="I12" s="520"/>
      <c r="J12" s="520"/>
      <c r="K12" s="520"/>
      <c r="L12" s="520"/>
      <c r="M12" s="520"/>
      <c r="N12" s="520"/>
      <c r="O12" s="520"/>
      <c r="P12" s="520"/>
      <c r="Q12" s="520"/>
      <c r="R12" s="522"/>
      <c r="S12" s="518"/>
    </row>
    <row r="13" spans="1:23" ht="48.75" customHeight="1" thickBot="1">
      <c r="A13" s="200" t="s">
        <v>16</v>
      </c>
      <c r="B13" s="202" t="s">
        <v>162</v>
      </c>
      <c r="C13" s="192" t="s">
        <v>163</v>
      </c>
      <c r="D13" s="192" t="s">
        <v>283</v>
      </c>
      <c r="E13" s="193">
        <v>3</v>
      </c>
      <c r="F13" s="193"/>
      <c r="G13" s="193"/>
      <c r="H13" s="193"/>
      <c r="I13" s="193">
        <v>1</v>
      </c>
      <c r="J13" s="193">
        <v>1</v>
      </c>
      <c r="K13" s="193"/>
      <c r="L13" s="193"/>
      <c r="M13" s="193"/>
      <c r="N13" s="193">
        <v>2</v>
      </c>
      <c r="O13" s="193">
        <v>4</v>
      </c>
      <c r="P13" s="193"/>
      <c r="Q13" s="193"/>
      <c r="R13" s="192"/>
      <c r="S13" s="192" t="s">
        <v>151</v>
      </c>
    </row>
    <row r="14" spans="1:23" ht="21.75">
      <c r="A14" s="523" t="s">
        <v>17</v>
      </c>
      <c r="B14" s="525" t="s">
        <v>165</v>
      </c>
      <c r="C14" s="195" t="s">
        <v>166</v>
      </c>
      <c r="D14" s="517" t="s">
        <v>284</v>
      </c>
      <c r="E14" s="519">
        <v>2</v>
      </c>
      <c r="F14" s="519">
        <v>2</v>
      </c>
      <c r="G14" s="519"/>
      <c r="H14" s="519"/>
      <c r="I14" s="519"/>
      <c r="J14" s="519"/>
      <c r="K14" s="519"/>
      <c r="L14" s="519"/>
      <c r="M14" s="519"/>
      <c r="N14" s="519">
        <v>2</v>
      </c>
      <c r="O14" s="519">
        <v>4</v>
      </c>
      <c r="P14" s="519">
        <v>2</v>
      </c>
      <c r="Q14" s="519"/>
      <c r="R14" s="517" t="s">
        <v>168</v>
      </c>
      <c r="S14" s="517" t="s">
        <v>256</v>
      </c>
    </row>
    <row r="15" spans="1:23" ht="43.5" customHeight="1" thickBot="1">
      <c r="A15" s="524"/>
      <c r="B15" s="526"/>
      <c r="C15" s="192" t="s">
        <v>167</v>
      </c>
      <c r="D15" s="518"/>
      <c r="E15" s="520"/>
      <c r="F15" s="520"/>
      <c r="G15" s="520"/>
      <c r="H15" s="520"/>
      <c r="I15" s="520"/>
      <c r="J15" s="520"/>
      <c r="K15" s="520"/>
      <c r="L15" s="520"/>
      <c r="M15" s="520"/>
      <c r="N15" s="520"/>
      <c r="O15" s="520"/>
      <c r="P15" s="520"/>
      <c r="Q15" s="520"/>
      <c r="R15" s="518"/>
      <c r="S15" s="518"/>
    </row>
    <row r="16" spans="1:23" ht="51.75" customHeight="1" thickBot="1">
      <c r="A16" s="200" t="s">
        <v>18</v>
      </c>
      <c r="B16" s="202" t="s">
        <v>169</v>
      </c>
      <c r="C16" s="192" t="s">
        <v>170</v>
      </c>
      <c r="D16" s="192" t="s">
        <v>257</v>
      </c>
      <c r="E16" s="193">
        <v>1</v>
      </c>
      <c r="F16" s="193"/>
      <c r="G16" s="193"/>
      <c r="H16" s="193">
        <v>1</v>
      </c>
      <c r="I16" s="193">
        <v>2</v>
      </c>
      <c r="J16" s="193"/>
      <c r="K16" s="193"/>
      <c r="L16" s="193"/>
      <c r="M16" s="193"/>
      <c r="N16" s="193">
        <v>2</v>
      </c>
      <c r="O16" s="193">
        <v>3</v>
      </c>
      <c r="P16" s="193"/>
      <c r="Q16" s="193"/>
      <c r="R16" s="193"/>
      <c r="S16" s="192" t="s">
        <v>151</v>
      </c>
    </row>
    <row r="17" spans="1:19" ht="19.5" thickBot="1">
      <c r="A17" s="109" t="s">
        <v>19</v>
      </c>
      <c r="B17" s="96">
        <v>8</v>
      </c>
      <c r="C17" s="96">
        <v>9</v>
      </c>
      <c r="D17" s="96">
        <v>29</v>
      </c>
      <c r="E17" s="96">
        <f>SUM(E4:E16)</f>
        <v>14</v>
      </c>
      <c r="F17" s="96">
        <f t="shared" ref="F17:Q17" si="0">SUM(F4:F16)</f>
        <v>5</v>
      </c>
      <c r="G17" s="96">
        <f t="shared" si="0"/>
        <v>2</v>
      </c>
      <c r="H17" s="96">
        <f t="shared" si="0"/>
        <v>2</v>
      </c>
      <c r="I17" s="96">
        <f t="shared" si="0"/>
        <v>6</v>
      </c>
      <c r="J17" s="96">
        <f t="shared" si="0"/>
        <v>2</v>
      </c>
      <c r="K17" s="96">
        <f t="shared" si="0"/>
        <v>2</v>
      </c>
      <c r="L17" s="96">
        <f t="shared" si="0"/>
        <v>2</v>
      </c>
      <c r="M17" s="96">
        <f t="shared" si="0"/>
        <v>2</v>
      </c>
      <c r="N17" s="96">
        <f t="shared" si="0"/>
        <v>16</v>
      </c>
      <c r="O17" s="96">
        <f t="shared" si="0"/>
        <v>29</v>
      </c>
      <c r="P17" s="96">
        <f t="shared" si="0"/>
        <v>10</v>
      </c>
      <c r="Q17" s="96">
        <f t="shared" si="0"/>
        <v>7</v>
      </c>
      <c r="R17" s="96">
        <v>4</v>
      </c>
      <c r="S17" s="96"/>
    </row>
    <row r="18" spans="1:19" ht="24">
      <c r="A18" s="97"/>
      <c r="P18" s="103" t="s">
        <v>330</v>
      </c>
    </row>
  </sheetData>
  <mergeCells count="96">
    <mergeCell ref="R1:R3"/>
    <mergeCell ref="S1:S3"/>
    <mergeCell ref="B2:B3"/>
    <mergeCell ref="C2:C3"/>
    <mergeCell ref="E2:E3"/>
    <mergeCell ref="F2:F3"/>
    <mergeCell ref="G2:G3"/>
    <mergeCell ref="H2:H3"/>
    <mergeCell ref="I2:I3"/>
    <mergeCell ref="J2:J3"/>
    <mergeCell ref="B1:C1"/>
    <mergeCell ref="D1:D3"/>
    <mergeCell ref="E1:M1"/>
    <mergeCell ref="N1:O1"/>
    <mergeCell ref="P1:Q1"/>
    <mergeCell ref="K2:K3"/>
    <mergeCell ref="O2:O3"/>
    <mergeCell ref="A5:A7"/>
    <mergeCell ref="B5:B7"/>
    <mergeCell ref="C5:C7"/>
    <mergeCell ref="D5:D7"/>
    <mergeCell ref="E5:E7"/>
    <mergeCell ref="F5:F7"/>
    <mergeCell ref="G5:G7"/>
    <mergeCell ref="H5:H7"/>
    <mergeCell ref="I5:I7"/>
    <mergeCell ref="A1:A3"/>
    <mergeCell ref="L2:L3"/>
    <mergeCell ref="M2:M3"/>
    <mergeCell ref="N2:N3"/>
    <mergeCell ref="F9:F10"/>
    <mergeCell ref="J5:J7"/>
    <mergeCell ref="K5:K7"/>
    <mergeCell ref="L5:L7"/>
    <mergeCell ref="M5:M7"/>
    <mergeCell ref="L9:L10"/>
    <mergeCell ref="G9:G10"/>
    <mergeCell ref="H9:H10"/>
    <mergeCell ref="I9:I10"/>
    <mergeCell ref="J9:J10"/>
    <mergeCell ref="K9:K10"/>
    <mergeCell ref="A9:A10"/>
    <mergeCell ref="B9:B10"/>
    <mergeCell ref="C9:C10"/>
    <mergeCell ref="D9:D10"/>
    <mergeCell ref="E9:E10"/>
    <mergeCell ref="P5:P7"/>
    <mergeCell ref="Q5:Q7"/>
    <mergeCell ref="R5:R7"/>
    <mergeCell ref="S5:S7"/>
    <mergeCell ref="N5:N7"/>
    <mergeCell ref="O5:O7"/>
    <mergeCell ref="S9:S10"/>
    <mergeCell ref="A11:A12"/>
    <mergeCell ref="B11:B12"/>
    <mergeCell ref="C11:C12"/>
    <mergeCell ref="D11:D12"/>
    <mergeCell ref="E11:E12"/>
    <mergeCell ref="F11:F12"/>
    <mergeCell ref="G11:G12"/>
    <mergeCell ref="H11:H12"/>
    <mergeCell ref="I11:I12"/>
    <mergeCell ref="M9:M10"/>
    <mergeCell ref="N9:N10"/>
    <mergeCell ref="O9:O10"/>
    <mergeCell ref="P9:P10"/>
    <mergeCell ref="Q9:Q10"/>
    <mergeCell ref="R9:R10"/>
    <mergeCell ref="P11:P12"/>
    <mergeCell ref="Q11:Q12"/>
    <mergeCell ref="R11:R12"/>
    <mergeCell ref="S11:S12"/>
    <mergeCell ref="A14:A15"/>
    <mergeCell ref="B14:B15"/>
    <mergeCell ref="D14:D15"/>
    <mergeCell ref="E14:E15"/>
    <mergeCell ref="F14:F15"/>
    <mergeCell ref="G14:G15"/>
    <mergeCell ref="J11:J12"/>
    <mergeCell ref="K11:K12"/>
    <mergeCell ref="L11:L12"/>
    <mergeCell ref="M11:M12"/>
    <mergeCell ref="N11:N12"/>
    <mergeCell ref="O11:O12"/>
    <mergeCell ref="S14:S15"/>
    <mergeCell ref="H14:H15"/>
    <mergeCell ref="I14:I15"/>
    <mergeCell ref="J14:J15"/>
    <mergeCell ref="K14:K15"/>
    <mergeCell ref="L14:L15"/>
    <mergeCell ref="M14:M15"/>
    <mergeCell ref="N14:N15"/>
    <mergeCell ref="O14:O15"/>
    <mergeCell ref="P14:P15"/>
    <mergeCell ref="Q14:Q15"/>
    <mergeCell ref="R14:R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FF0000"/>
  </sheetPr>
  <dimension ref="A1:M14"/>
  <sheetViews>
    <sheetView workbookViewId="0">
      <selection activeCell="J14" sqref="J14:M14"/>
    </sheetView>
  </sheetViews>
  <sheetFormatPr defaultRowHeight="24"/>
  <cols>
    <col min="1" max="1" width="13.75" style="110" customWidth="1"/>
    <col min="2" max="2" width="8.375" style="110" customWidth="1"/>
    <col min="3" max="3" width="6.5" style="110" customWidth="1"/>
    <col min="4" max="4" width="6.375" style="110" customWidth="1"/>
    <col min="5" max="5" width="8.875" style="110" customWidth="1"/>
    <col min="6" max="6" width="6.5" style="110" customWidth="1"/>
    <col min="7" max="7" width="7.875" style="110" customWidth="1"/>
    <col min="8" max="8" width="7.75" style="110" customWidth="1"/>
    <col min="9" max="10" width="5.625" style="110" customWidth="1"/>
    <col min="11" max="11" width="7.25" style="110" customWidth="1"/>
    <col min="12" max="12" width="5.875" style="110" customWidth="1"/>
    <col min="13" max="13" width="6.75" style="110" customWidth="1"/>
    <col min="14" max="256" width="9" style="110"/>
    <col min="257" max="257" width="13.75" style="110" customWidth="1"/>
    <col min="258" max="258" width="8.375" style="110" customWidth="1"/>
    <col min="259" max="259" width="6.5" style="110" customWidth="1"/>
    <col min="260" max="260" width="6.375" style="110" customWidth="1"/>
    <col min="261" max="261" width="8.875" style="110" customWidth="1"/>
    <col min="262" max="262" width="6.5" style="110" customWidth="1"/>
    <col min="263" max="263" width="7.875" style="110" customWidth="1"/>
    <col min="264" max="264" width="7.75" style="110" customWidth="1"/>
    <col min="265" max="266" width="5.625" style="110" customWidth="1"/>
    <col min="267" max="267" width="7.25" style="110" customWidth="1"/>
    <col min="268" max="268" width="5.875" style="110" customWidth="1"/>
    <col min="269" max="269" width="6.75" style="110" customWidth="1"/>
    <col min="270" max="512" width="9" style="110"/>
    <col min="513" max="513" width="13.75" style="110" customWidth="1"/>
    <col min="514" max="514" width="8.375" style="110" customWidth="1"/>
    <col min="515" max="515" width="6.5" style="110" customWidth="1"/>
    <col min="516" max="516" width="6.375" style="110" customWidth="1"/>
    <col min="517" max="517" width="8.875" style="110" customWidth="1"/>
    <col min="518" max="518" width="6.5" style="110" customWidth="1"/>
    <col min="519" max="519" width="7.875" style="110" customWidth="1"/>
    <col min="520" max="520" width="7.75" style="110" customWidth="1"/>
    <col min="521" max="522" width="5.625" style="110" customWidth="1"/>
    <col min="523" max="523" width="7.25" style="110" customWidth="1"/>
    <col min="524" max="524" width="5.875" style="110" customWidth="1"/>
    <col min="525" max="525" width="6.75" style="110" customWidth="1"/>
    <col min="526" max="768" width="9" style="110"/>
    <col min="769" max="769" width="13.75" style="110" customWidth="1"/>
    <col min="770" max="770" width="8.375" style="110" customWidth="1"/>
    <col min="771" max="771" width="6.5" style="110" customWidth="1"/>
    <col min="772" max="772" width="6.375" style="110" customWidth="1"/>
    <col min="773" max="773" width="8.875" style="110" customWidth="1"/>
    <col min="774" max="774" width="6.5" style="110" customWidth="1"/>
    <col min="775" max="775" width="7.875" style="110" customWidth="1"/>
    <col min="776" max="776" width="7.75" style="110" customWidth="1"/>
    <col min="777" max="778" width="5.625" style="110" customWidth="1"/>
    <col min="779" max="779" width="7.25" style="110" customWidth="1"/>
    <col min="780" max="780" width="5.875" style="110" customWidth="1"/>
    <col min="781" max="781" width="6.75" style="110" customWidth="1"/>
    <col min="782" max="1024" width="9" style="110"/>
    <col min="1025" max="1025" width="13.75" style="110" customWidth="1"/>
    <col min="1026" max="1026" width="8.375" style="110" customWidth="1"/>
    <col min="1027" max="1027" width="6.5" style="110" customWidth="1"/>
    <col min="1028" max="1028" width="6.375" style="110" customWidth="1"/>
    <col min="1029" max="1029" width="8.875" style="110" customWidth="1"/>
    <col min="1030" max="1030" width="6.5" style="110" customWidth="1"/>
    <col min="1031" max="1031" width="7.875" style="110" customWidth="1"/>
    <col min="1032" max="1032" width="7.75" style="110" customWidth="1"/>
    <col min="1033" max="1034" width="5.625" style="110" customWidth="1"/>
    <col min="1035" max="1035" width="7.25" style="110" customWidth="1"/>
    <col min="1036" max="1036" width="5.875" style="110" customWidth="1"/>
    <col min="1037" max="1037" width="6.75" style="110" customWidth="1"/>
    <col min="1038" max="1280" width="9" style="110"/>
    <col min="1281" max="1281" width="13.75" style="110" customWidth="1"/>
    <col min="1282" max="1282" width="8.375" style="110" customWidth="1"/>
    <col min="1283" max="1283" width="6.5" style="110" customWidth="1"/>
    <col min="1284" max="1284" width="6.375" style="110" customWidth="1"/>
    <col min="1285" max="1285" width="8.875" style="110" customWidth="1"/>
    <col min="1286" max="1286" width="6.5" style="110" customWidth="1"/>
    <col min="1287" max="1287" width="7.875" style="110" customWidth="1"/>
    <col min="1288" max="1288" width="7.75" style="110" customWidth="1"/>
    <col min="1289" max="1290" width="5.625" style="110" customWidth="1"/>
    <col min="1291" max="1291" width="7.25" style="110" customWidth="1"/>
    <col min="1292" max="1292" width="5.875" style="110" customWidth="1"/>
    <col min="1293" max="1293" width="6.75" style="110" customWidth="1"/>
    <col min="1294" max="1536" width="9" style="110"/>
    <col min="1537" max="1537" width="13.75" style="110" customWidth="1"/>
    <col min="1538" max="1538" width="8.375" style="110" customWidth="1"/>
    <col min="1539" max="1539" width="6.5" style="110" customWidth="1"/>
    <col min="1540" max="1540" width="6.375" style="110" customWidth="1"/>
    <col min="1541" max="1541" width="8.875" style="110" customWidth="1"/>
    <col min="1542" max="1542" width="6.5" style="110" customWidth="1"/>
    <col min="1543" max="1543" width="7.875" style="110" customWidth="1"/>
    <col min="1544" max="1544" width="7.75" style="110" customWidth="1"/>
    <col min="1545" max="1546" width="5.625" style="110" customWidth="1"/>
    <col min="1547" max="1547" width="7.25" style="110" customWidth="1"/>
    <col min="1548" max="1548" width="5.875" style="110" customWidth="1"/>
    <col min="1549" max="1549" width="6.75" style="110" customWidth="1"/>
    <col min="1550" max="1792" width="9" style="110"/>
    <col min="1793" max="1793" width="13.75" style="110" customWidth="1"/>
    <col min="1794" max="1794" width="8.375" style="110" customWidth="1"/>
    <col min="1795" max="1795" width="6.5" style="110" customWidth="1"/>
    <col min="1796" max="1796" width="6.375" style="110" customWidth="1"/>
    <col min="1797" max="1797" width="8.875" style="110" customWidth="1"/>
    <col min="1798" max="1798" width="6.5" style="110" customWidth="1"/>
    <col min="1799" max="1799" width="7.875" style="110" customWidth="1"/>
    <col min="1800" max="1800" width="7.75" style="110" customWidth="1"/>
    <col min="1801" max="1802" width="5.625" style="110" customWidth="1"/>
    <col min="1803" max="1803" width="7.25" style="110" customWidth="1"/>
    <col min="1804" max="1804" width="5.875" style="110" customWidth="1"/>
    <col min="1805" max="1805" width="6.75" style="110" customWidth="1"/>
    <col min="1806" max="2048" width="9" style="110"/>
    <col min="2049" max="2049" width="13.75" style="110" customWidth="1"/>
    <col min="2050" max="2050" width="8.375" style="110" customWidth="1"/>
    <col min="2051" max="2051" width="6.5" style="110" customWidth="1"/>
    <col min="2052" max="2052" width="6.375" style="110" customWidth="1"/>
    <col min="2053" max="2053" width="8.875" style="110" customWidth="1"/>
    <col min="2054" max="2054" width="6.5" style="110" customWidth="1"/>
    <col min="2055" max="2055" width="7.875" style="110" customWidth="1"/>
    <col min="2056" max="2056" width="7.75" style="110" customWidth="1"/>
    <col min="2057" max="2058" width="5.625" style="110" customWidth="1"/>
    <col min="2059" max="2059" width="7.25" style="110" customWidth="1"/>
    <col min="2060" max="2060" width="5.875" style="110" customWidth="1"/>
    <col min="2061" max="2061" width="6.75" style="110" customWidth="1"/>
    <col min="2062" max="2304" width="9" style="110"/>
    <col min="2305" max="2305" width="13.75" style="110" customWidth="1"/>
    <col min="2306" max="2306" width="8.375" style="110" customWidth="1"/>
    <col min="2307" max="2307" width="6.5" style="110" customWidth="1"/>
    <col min="2308" max="2308" width="6.375" style="110" customWidth="1"/>
    <col min="2309" max="2309" width="8.875" style="110" customWidth="1"/>
    <col min="2310" max="2310" width="6.5" style="110" customWidth="1"/>
    <col min="2311" max="2311" width="7.875" style="110" customWidth="1"/>
    <col min="2312" max="2312" width="7.75" style="110" customWidth="1"/>
    <col min="2313" max="2314" width="5.625" style="110" customWidth="1"/>
    <col min="2315" max="2315" width="7.25" style="110" customWidth="1"/>
    <col min="2316" max="2316" width="5.875" style="110" customWidth="1"/>
    <col min="2317" max="2317" width="6.75" style="110" customWidth="1"/>
    <col min="2318" max="2560" width="9" style="110"/>
    <col min="2561" max="2561" width="13.75" style="110" customWidth="1"/>
    <col min="2562" max="2562" width="8.375" style="110" customWidth="1"/>
    <col min="2563" max="2563" width="6.5" style="110" customWidth="1"/>
    <col min="2564" max="2564" width="6.375" style="110" customWidth="1"/>
    <col min="2565" max="2565" width="8.875" style="110" customWidth="1"/>
    <col min="2566" max="2566" width="6.5" style="110" customWidth="1"/>
    <col min="2567" max="2567" width="7.875" style="110" customWidth="1"/>
    <col min="2568" max="2568" width="7.75" style="110" customWidth="1"/>
    <col min="2569" max="2570" width="5.625" style="110" customWidth="1"/>
    <col min="2571" max="2571" width="7.25" style="110" customWidth="1"/>
    <col min="2572" max="2572" width="5.875" style="110" customWidth="1"/>
    <col min="2573" max="2573" width="6.75" style="110" customWidth="1"/>
    <col min="2574" max="2816" width="9" style="110"/>
    <col min="2817" max="2817" width="13.75" style="110" customWidth="1"/>
    <col min="2818" max="2818" width="8.375" style="110" customWidth="1"/>
    <col min="2819" max="2819" width="6.5" style="110" customWidth="1"/>
    <col min="2820" max="2820" width="6.375" style="110" customWidth="1"/>
    <col min="2821" max="2821" width="8.875" style="110" customWidth="1"/>
    <col min="2822" max="2822" width="6.5" style="110" customWidth="1"/>
    <col min="2823" max="2823" width="7.875" style="110" customWidth="1"/>
    <col min="2824" max="2824" width="7.75" style="110" customWidth="1"/>
    <col min="2825" max="2826" width="5.625" style="110" customWidth="1"/>
    <col min="2827" max="2827" width="7.25" style="110" customWidth="1"/>
    <col min="2828" max="2828" width="5.875" style="110" customWidth="1"/>
    <col min="2829" max="2829" width="6.75" style="110" customWidth="1"/>
    <col min="2830" max="3072" width="9" style="110"/>
    <col min="3073" max="3073" width="13.75" style="110" customWidth="1"/>
    <col min="3074" max="3074" width="8.375" style="110" customWidth="1"/>
    <col min="3075" max="3075" width="6.5" style="110" customWidth="1"/>
    <col min="3076" max="3076" width="6.375" style="110" customWidth="1"/>
    <col min="3077" max="3077" width="8.875" style="110" customWidth="1"/>
    <col min="3078" max="3078" width="6.5" style="110" customWidth="1"/>
    <col min="3079" max="3079" width="7.875" style="110" customWidth="1"/>
    <col min="3080" max="3080" width="7.75" style="110" customWidth="1"/>
    <col min="3081" max="3082" width="5.625" style="110" customWidth="1"/>
    <col min="3083" max="3083" width="7.25" style="110" customWidth="1"/>
    <col min="3084" max="3084" width="5.875" style="110" customWidth="1"/>
    <col min="3085" max="3085" width="6.75" style="110" customWidth="1"/>
    <col min="3086" max="3328" width="9" style="110"/>
    <col min="3329" max="3329" width="13.75" style="110" customWidth="1"/>
    <col min="3330" max="3330" width="8.375" style="110" customWidth="1"/>
    <col min="3331" max="3331" width="6.5" style="110" customWidth="1"/>
    <col min="3332" max="3332" width="6.375" style="110" customWidth="1"/>
    <col min="3333" max="3333" width="8.875" style="110" customWidth="1"/>
    <col min="3334" max="3334" width="6.5" style="110" customWidth="1"/>
    <col min="3335" max="3335" width="7.875" style="110" customWidth="1"/>
    <col min="3336" max="3336" width="7.75" style="110" customWidth="1"/>
    <col min="3337" max="3338" width="5.625" style="110" customWidth="1"/>
    <col min="3339" max="3339" width="7.25" style="110" customWidth="1"/>
    <col min="3340" max="3340" width="5.875" style="110" customWidth="1"/>
    <col min="3341" max="3341" width="6.75" style="110" customWidth="1"/>
    <col min="3342" max="3584" width="9" style="110"/>
    <col min="3585" max="3585" width="13.75" style="110" customWidth="1"/>
    <col min="3586" max="3586" width="8.375" style="110" customWidth="1"/>
    <col min="3587" max="3587" width="6.5" style="110" customWidth="1"/>
    <col min="3588" max="3588" width="6.375" style="110" customWidth="1"/>
    <col min="3589" max="3589" width="8.875" style="110" customWidth="1"/>
    <col min="3590" max="3590" width="6.5" style="110" customWidth="1"/>
    <col min="3591" max="3591" width="7.875" style="110" customWidth="1"/>
    <col min="3592" max="3592" width="7.75" style="110" customWidth="1"/>
    <col min="3593" max="3594" width="5.625" style="110" customWidth="1"/>
    <col min="3595" max="3595" width="7.25" style="110" customWidth="1"/>
    <col min="3596" max="3596" width="5.875" style="110" customWidth="1"/>
    <col min="3597" max="3597" width="6.75" style="110" customWidth="1"/>
    <col min="3598" max="3840" width="9" style="110"/>
    <col min="3841" max="3841" width="13.75" style="110" customWidth="1"/>
    <col min="3842" max="3842" width="8.375" style="110" customWidth="1"/>
    <col min="3843" max="3843" width="6.5" style="110" customWidth="1"/>
    <col min="3844" max="3844" width="6.375" style="110" customWidth="1"/>
    <col min="3845" max="3845" width="8.875" style="110" customWidth="1"/>
    <col min="3846" max="3846" width="6.5" style="110" customWidth="1"/>
    <col min="3847" max="3847" width="7.875" style="110" customWidth="1"/>
    <col min="3848" max="3848" width="7.75" style="110" customWidth="1"/>
    <col min="3849" max="3850" width="5.625" style="110" customWidth="1"/>
    <col min="3851" max="3851" width="7.25" style="110" customWidth="1"/>
    <col min="3852" max="3852" width="5.875" style="110" customWidth="1"/>
    <col min="3853" max="3853" width="6.75" style="110" customWidth="1"/>
    <col min="3854" max="4096" width="9" style="110"/>
    <col min="4097" max="4097" width="13.75" style="110" customWidth="1"/>
    <col min="4098" max="4098" width="8.375" style="110" customWidth="1"/>
    <col min="4099" max="4099" width="6.5" style="110" customWidth="1"/>
    <col min="4100" max="4100" width="6.375" style="110" customWidth="1"/>
    <col min="4101" max="4101" width="8.875" style="110" customWidth="1"/>
    <col min="4102" max="4102" width="6.5" style="110" customWidth="1"/>
    <col min="4103" max="4103" width="7.875" style="110" customWidth="1"/>
    <col min="4104" max="4104" width="7.75" style="110" customWidth="1"/>
    <col min="4105" max="4106" width="5.625" style="110" customWidth="1"/>
    <col min="4107" max="4107" width="7.25" style="110" customWidth="1"/>
    <col min="4108" max="4108" width="5.875" style="110" customWidth="1"/>
    <col min="4109" max="4109" width="6.75" style="110" customWidth="1"/>
    <col min="4110" max="4352" width="9" style="110"/>
    <col min="4353" max="4353" width="13.75" style="110" customWidth="1"/>
    <col min="4354" max="4354" width="8.375" style="110" customWidth="1"/>
    <col min="4355" max="4355" width="6.5" style="110" customWidth="1"/>
    <col min="4356" max="4356" width="6.375" style="110" customWidth="1"/>
    <col min="4357" max="4357" width="8.875" style="110" customWidth="1"/>
    <col min="4358" max="4358" width="6.5" style="110" customWidth="1"/>
    <col min="4359" max="4359" width="7.875" style="110" customWidth="1"/>
    <col min="4360" max="4360" width="7.75" style="110" customWidth="1"/>
    <col min="4361" max="4362" width="5.625" style="110" customWidth="1"/>
    <col min="4363" max="4363" width="7.25" style="110" customWidth="1"/>
    <col min="4364" max="4364" width="5.875" style="110" customWidth="1"/>
    <col min="4365" max="4365" width="6.75" style="110" customWidth="1"/>
    <col min="4366" max="4608" width="9" style="110"/>
    <col min="4609" max="4609" width="13.75" style="110" customWidth="1"/>
    <col min="4610" max="4610" width="8.375" style="110" customWidth="1"/>
    <col min="4611" max="4611" width="6.5" style="110" customWidth="1"/>
    <col min="4612" max="4612" width="6.375" style="110" customWidth="1"/>
    <col min="4613" max="4613" width="8.875" style="110" customWidth="1"/>
    <col min="4614" max="4614" width="6.5" style="110" customWidth="1"/>
    <col min="4615" max="4615" width="7.875" style="110" customWidth="1"/>
    <col min="4616" max="4616" width="7.75" style="110" customWidth="1"/>
    <col min="4617" max="4618" width="5.625" style="110" customWidth="1"/>
    <col min="4619" max="4619" width="7.25" style="110" customWidth="1"/>
    <col min="4620" max="4620" width="5.875" style="110" customWidth="1"/>
    <col min="4621" max="4621" width="6.75" style="110" customWidth="1"/>
    <col min="4622" max="4864" width="9" style="110"/>
    <col min="4865" max="4865" width="13.75" style="110" customWidth="1"/>
    <col min="4866" max="4866" width="8.375" style="110" customWidth="1"/>
    <col min="4867" max="4867" width="6.5" style="110" customWidth="1"/>
    <col min="4868" max="4868" width="6.375" style="110" customWidth="1"/>
    <col min="4869" max="4869" width="8.875" style="110" customWidth="1"/>
    <col min="4870" max="4870" width="6.5" style="110" customWidth="1"/>
    <col min="4871" max="4871" width="7.875" style="110" customWidth="1"/>
    <col min="4872" max="4872" width="7.75" style="110" customWidth="1"/>
    <col min="4873" max="4874" width="5.625" style="110" customWidth="1"/>
    <col min="4875" max="4875" width="7.25" style="110" customWidth="1"/>
    <col min="4876" max="4876" width="5.875" style="110" customWidth="1"/>
    <col min="4877" max="4877" width="6.75" style="110" customWidth="1"/>
    <col min="4878" max="5120" width="9" style="110"/>
    <col min="5121" max="5121" width="13.75" style="110" customWidth="1"/>
    <col min="5122" max="5122" width="8.375" style="110" customWidth="1"/>
    <col min="5123" max="5123" width="6.5" style="110" customWidth="1"/>
    <col min="5124" max="5124" width="6.375" style="110" customWidth="1"/>
    <col min="5125" max="5125" width="8.875" style="110" customWidth="1"/>
    <col min="5126" max="5126" width="6.5" style="110" customWidth="1"/>
    <col min="5127" max="5127" width="7.875" style="110" customWidth="1"/>
    <col min="5128" max="5128" width="7.75" style="110" customWidth="1"/>
    <col min="5129" max="5130" width="5.625" style="110" customWidth="1"/>
    <col min="5131" max="5131" width="7.25" style="110" customWidth="1"/>
    <col min="5132" max="5132" width="5.875" style="110" customWidth="1"/>
    <col min="5133" max="5133" width="6.75" style="110" customWidth="1"/>
    <col min="5134" max="5376" width="9" style="110"/>
    <col min="5377" max="5377" width="13.75" style="110" customWidth="1"/>
    <col min="5378" max="5378" width="8.375" style="110" customWidth="1"/>
    <col min="5379" max="5379" width="6.5" style="110" customWidth="1"/>
    <col min="5380" max="5380" width="6.375" style="110" customWidth="1"/>
    <col min="5381" max="5381" width="8.875" style="110" customWidth="1"/>
    <col min="5382" max="5382" width="6.5" style="110" customWidth="1"/>
    <col min="5383" max="5383" width="7.875" style="110" customWidth="1"/>
    <col min="5384" max="5384" width="7.75" style="110" customWidth="1"/>
    <col min="5385" max="5386" width="5.625" style="110" customWidth="1"/>
    <col min="5387" max="5387" width="7.25" style="110" customWidth="1"/>
    <col min="5388" max="5388" width="5.875" style="110" customWidth="1"/>
    <col min="5389" max="5389" width="6.75" style="110" customWidth="1"/>
    <col min="5390" max="5632" width="9" style="110"/>
    <col min="5633" max="5633" width="13.75" style="110" customWidth="1"/>
    <col min="5634" max="5634" width="8.375" style="110" customWidth="1"/>
    <col min="5635" max="5635" width="6.5" style="110" customWidth="1"/>
    <col min="5636" max="5636" width="6.375" style="110" customWidth="1"/>
    <col min="5637" max="5637" width="8.875" style="110" customWidth="1"/>
    <col min="5638" max="5638" width="6.5" style="110" customWidth="1"/>
    <col min="5639" max="5639" width="7.875" style="110" customWidth="1"/>
    <col min="5640" max="5640" width="7.75" style="110" customWidth="1"/>
    <col min="5641" max="5642" width="5.625" style="110" customWidth="1"/>
    <col min="5643" max="5643" width="7.25" style="110" customWidth="1"/>
    <col min="5644" max="5644" width="5.875" style="110" customWidth="1"/>
    <col min="5645" max="5645" width="6.75" style="110" customWidth="1"/>
    <col min="5646" max="5888" width="9" style="110"/>
    <col min="5889" max="5889" width="13.75" style="110" customWidth="1"/>
    <col min="5890" max="5890" width="8.375" style="110" customWidth="1"/>
    <col min="5891" max="5891" width="6.5" style="110" customWidth="1"/>
    <col min="5892" max="5892" width="6.375" style="110" customWidth="1"/>
    <col min="5893" max="5893" width="8.875" style="110" customWidth="1"/>
    <col min="5894" max="5894" width="6.5" style="110" customWidth="1"/>
    <col min="5895" max="5895" width="7.875" style="110" customWidth="1"/>
    <col min="5896" max="5896" width="7.75" style="110" customWidth="1"/>
    <col min="5897" max="5898" width="5.625" style="110" customWidth="1"/>
    <col min="5899" max="5899" width="7.25" style="110" customWidth="1"/>
    <col min="5900" max="5900" width="5.875" style="110" customWidth="1"/>
    <col min="5901" max="5901" width="6.75" style="110" customWidth="1"/>
    <col min="5902" max="6144" width="9" style="110"/>
    <col min="6145" max="6145" width="13.75" style="110" customWidth="1"/>
    <col min="6146" max="6146" width="8.375" style="110" customWidth="1"/>
    <col min="6147" max="6147" width="6.5" style="110" customWidth="1"/>
    <col min="6148" max="6148" width="6.375" style="110" customWidth="1"/>
    <col min="6149" max="6149" width="8.875" style="110" customWidth="1"/>
    <col min="6150" max="6150" width="6.5" style="110" customWidth="1"/>
    <col min="6151" max="6151" width="7.875" style="110" customWidth="1"/>
    <col min="6152" max="6152" width="7.75" style="110" customWidth="1"/>
    <col min="6153" max="6154" width="5.625" style="110" customWidth="1"/>
    <col min="6155" max="6155" width="7.25" style="110" customWidth="1"/>
    <col min="6156" max="6156" width="5.875" style="110" customWidth="1"/>
    <col min="6157" max="6157" width="6.75" style="110" customWidth="1"/>
    <col min="6158" max="6400" width="9" style="110"/>
    <col min="6401" max="6401" width="13.75" style="110" customWidth="1"/>
    <col min="6402" max="6402" width="8.375" style="110" customWidth="1"/>
    <col min="6403" max="6403" width="6.5" style="110" customWidth="1"/>
    <col min="6404" max="6404" width="6.375" style="110" customWidth="1"/>
    <col min="6405" max="6405" width="8.875" style="110" customWidth="1"/>
    <col min="6406" max="6406" width="6.5" style="110" customWidth="1"/>
    <col min="6407" max="6407" width="7.875" style="110" customWidth="1"/>
    <col min="6408" max="6408" width="7.75" style="110" customWidth="1"/>
    <col min="6409" max="6410" width="5.625" style="110" customWidth="1"/>
    <col min="6411" max="6411" width="7.25" style="110" customWidth="1"/>
    <col min="6412" max="6412" width="5.875" style="110" customWidth="1"/>
    <col min="6413" max="6413" width="6.75" style="110" customWidth="1"/>
    <col min="6414" max="6656" width="9" style="110"/>
    <col min="6657" max="6657" width="13.75" style="110" customWidth="1"/>
    <col min="6658" max="6658" width="8.375" style="110" customWidth="1"/>
    <col min="6659" max="6659" width="6.5" style="110" customWidth="1"/>
    <col min="6660" max="6660" width="6.375" style="110" customWidth="1"/>
    <col min="6661" max="6661" width="8.875" style="110" customWidth="1"/>
    <col min="6662" max="6662" width="6.5" style="110" customWidth="1"/>
    <col min="6663" max="6663" width="7.875" style="110" customWidth="1"/>
    <col min="6664" max="6664" width="7.75" style="110" customWidth="1"/>
    <col min="6665" max="6666" width="5.625" style="110" customWidth="1"/>
    <col min="6667" max="6667" width="7.25" style="110" customWidth="1"/>
    <col min="6668" max="6668" width="5.875" style="110" customWidth="1"/>
    <col min="6669" max="6669" width="6.75" style="110" customWidth="1"/>
    <col min="6670" max="6912" width="9" style="110"/>
    <col min="6913" max="6913" width="13.75" style="110" customWidth="1"/>
    <col min="6914" max="6914" width="8.375" style="110" customWidth="1"/>
    <col min="6915" max="6915" width="6.5" style="110" customWidth="1"/>
    <col min="6916" max="6916" width="6.375" style="110" customWidth="1"/>
    <col min="6917" max="6917" width="8.875" style="110" customWidth="1"/>
    <col min="6918" max="6918" width="6.5" style="110" customWidth="1"/>
    <col min="6919" max="6919" width="7.875" style="110" customWidth="1"/>
    <col min="6920" max="6920" width="7.75" style="110" customWidth="1"/>
    <col min="6921" max="6922" width="5.625" style="110" customWidth="1"/>
    <col min="6923" max="6923" width="7.25" style="110" customWidth="1"/>
    <col min="6924" max="6924" width="5.875" style="110" customWidth="1"/>
    <col min="6925" max="6925" width="6.75" style="110" customWidth="1"/>
    <col min="6926" max="7168" width="9" style="110"/>
    <col min="7169" max="7169" width="13.75" style="110" customWidth="1"/>
    <col min="7170" max="7170" width="8.375" style="110" customWidth="1"/>
    <col min="7171" max="7171" width="6.5" style="110" customWidth="1"/>
    <col min="7172" max="7172" width="6.375" style="110" customWidth="1"/>
    <col min="7173" max="7173" width="8.875" style="110" customWidth="1"/>
    <col min="7174" max="7174" width="6.5" style="110" customWidth="1"/>
    <col min="7175" max="7175" width="7.875" style="110" customWidth="1"/>
    <col min="7176" max="7176" width="7.75" style="110" customWidth="1"/>
    <col min="7177" max="7178" width="5.625" style="110" customWidth="1"/>
    <col min="7179" max="7179" width="7.25" style="110" customWidth="1"/>
    <col min="7180" max="7180" width="5.875" style="110" customWidth="1"/>
    <col min="7181" max="7181" width="6.75" style="110" customWidth="1"/>
    <col min="7182" max="7424" width="9" style="110"/>
    <col min="7425" max="7425" width="13.75" style="110" customWidth="1"/>
    <col min="7426" max="7426" width="8.375" style="110" customWidth="1"/>
    <col min="7427" max="7427" width="6.5" style="110" customWidth="1"/>
    <col min="7428" max="7428" width="6.375" style="110" customWidth="1"/>
    <col min="7429" max="7429" width="8.875" style="110" customWidth="1"/>
    <col min="7430" max="7430" width="6.5" style="110" customWidth="1"/>
    <col min="7431" max="7431" width="7.875" style="110" customWidth="1"/>
    <col min="7432" max="7432" width="7.75" style="110" customWidth="1"/>
    <col min="7433" max="7434" width="5.625" style="110" customWidth="1"/>
    <col min="7435" max="7435" width="7.25" style="110" customWidth="1"/>
    <col min="7436" max="7436" width="5.875" style="110" customWidth="1"/>
    <col min="7437" max="7437" width="6.75" style="110" customWidth="1"/>
    <col min="7438" max="7680" width="9" style="110"/>
    <col min="7681" max="7681" width="13.75" style="110" customWidth="1"/>
    <col min="7682" max="7682" width="8.375" style="110" customWidth="1"/>
    <col min="7683" max="7683" width="6.5" style="110" customWidth="1"/>
    <col min="7684" max="7684" width="6.375" style="110" customWidth="1"/>
    <col min="7685" max="7685" width="8.875" style="110" customWidth="1"/>
    <col min="7686" max="7686" width="6.5" style="110" customWidth="1"/>
    <col min="7687" max="7687" width="7.875" style="110" customWidth="1"/>
    <col min="7688" max="7688" width="7.75" style="110" customWidth="1"/>
    <col min="7689" max="7690" width="5.625" style="110" customWidth="1"/>
    <col min="7691" max="7691" width="7.25" style="110" customWidth="1"/>
    <col min="7692" max="7692" width="5.875" style="110" customWidth="1"/>
    <col min="7693" max="7693" width="6.75" style="110" customWidth="1"/>
    <col min="7694" max="7936" width="9" style="110"/>
    <col min="7937" max="7937" width="13.75" style="110" customWidth="1"/>
    <col min="7938" max="7938" width="8.375" style="110" customWidth="1"/>
    <col min="7939" max="7939" width="6.5" style="110" customWidth="1"/>
    <col min="7940" max="7940" width="6.375" style="110" customWidth="1"/>
    <col min="7941" max="7941" width="8.875" style="110" customWidth="1"/>
    <col min="7942" max="7942" width="6.5" style="110" customWidth="1"/>
    <col min="7943" max="7943" width="7.875" style="110" customWidth="1"/>
    <col min="7944" max="7944" width="7.75" style="110" customWidth="1"/>
    <col min="7945" max="7946" width="5.625" style="110" customWidth="1"/>
    <col min="7947" max="7947" width="7.25" style="110" customWidth="1"/>
    <col min="7948" max="7948" width="5.875" style="110" customWidth="1"/>
    <col min="7949" max="7949" width="6.75" style="110" customWidth="1"/>
    <col min="7950" max="8192" width="9" style="110"/>
    <col min="8193" max="8193" width="13.75" style="110" customWidth="1"/>
    <col min="8194" max="8194" width="8.375" style="110" customWidth="1"/>
    <col min="8195" max="8195" width="6.5" style="110" customWidth="1"/>
    <col min="8196" max="8196" width="6.375" style="110" customWidth="1"/>
    <col min="8197" max="8197" width="8.875" style="110" customWidth="1"/>
    <col min="8198" max="8198" width="6.5" style="110" customWidth="1"/>
    <col min="8199" max="8199" width="7.875" style="110" customWidth="1"/>
    <col min="8200" max="8200" width="7.75" style="110" customWidth="1"/>
    <col min="8201" max="8202" width="5.625" style="110" customWidth="1"/>
    <col min="8203" max="8203" width="7.25" style="110" customWidth="1"/>
    <col min="8204" max="8204" width="5.875" style="110" customWidth="1"/>
    <col min="8205" max="8205" width="6.75" style="110" customWidth="1"/>
    <col min="8206" max="8448" width="9" style="110"/>
    <col min="8449" max="8449" width="13.75" style="110" customWidth="1"/>
    <col min="8450" max="8450" width="8.375" style="110" customWidth="1"/>
    <col min="8451" max="8451" width="6.5" style="110" customWidth="1"/>
    <col min="8452" max="8452" width="6.375" style="110" customWidth="1"/>
    <col min="8453" max="8453" width="8.875" style="110" customWidth="1"/>
    <col min="8454" max="8454" width="6.5" style="110" customWidth="1"/>
    <col min="8455" max="8455" width="7.875" style="110" customWidth="1"/>
    <col min="8456" max="8456" width="7.75" style="110" customWidth="1"/>
    <col min="8457" max="8458" width="5.625" style="110" customWidth="1"/>
    <col min="8459" max="8459" width="7.25" style="110" customWidth="1"/>
    <col min="8460" max="8460" width="5.875" style="110" customWidth="1"/>
    <col min="8461" max="8461" width="6.75" style="110" customWidth="1"/>
    <col min="8462" max="8704" width="9" style="110"/>
    <col min="8705" max="8705" width="13.75" style="110" customWidth="1"/>
    <col min="8706" max="8706" width="8.375" style="110" customWidth="1"/>
    <col min="8707" max="8707" width="6.5" style="110" customWidth="1"/>
    <col min="8708" max="8708" width="6.375" style="110" customWidth="1"/>
    <col min="8709" max="8709" width="8.875" style="110" customWidth="1"/>
    <col min="8710" max="8710" width="6.5" style="110" customWidth="1"/>
    <col min="8711" max="8711" width="7.875" style="110" customWidth="1"/>
    <col min="8712" max="8712" width="7.75" style="110" customWidth="1"/>
    <col min="8713" max="8714" width="5.625" style="110" customWidth="1"/>
    <col min="8715" max="8715" width="7.25" style="110" customWidth="1"/>
    <col min="8716" max="8716" width="5.875" style="110" customWidth="1"/>
    <col min="8717" max="8717" width="6.75" style="110" customWidth="1"/>
    <col min="8718" max="8960" width="9" style="110"/>
    <col min="8961" max="8961" width="13.75" style="110" customWidth="1"/>
    <col min="8962" max="8962" width="8.375" style="110" customWidth="1"/>
    <col min="8963" max="8963" width="6.5" style="110" customWidth="1"/>
    <col min="8964" max="8964" width="6.375" style="110" customWidth="1"/>
    <col min="8965" max="8965" width="8.875" style="110" customWidth="1"/>
    <col min="8966" max="8966" width="6.5" style="110" customWidth="1"/>
    <col min="8967" max="8967" width="7.875" style="110" customWidth="1"/>
    <col min="8968" max="8968" width="7.75" style="110" customWidth="1"/>
    <col min="8969" max="8970" width="5.625" style="110" customWidth="1"/>
    <col min="8971" max="8971" width="7.25" style="110" customWidth="1"/>
    <col min="8972" max="8972" width="5.875" style="110" customWidth="1"/>
    <col min="8973" max="8973" width="6.75" style="110" customWidth="1"/>
    <col min="8974" max="9216" width="9" style="110"/>
    <col min="9217" max="9217" width="13.75" style="110" customWidth="1"/>
    <col min="9218" max="9218" width="8.375" style="110" customWidth="1"/>
    <col min="9219" max="9219" width="6.5" style="110" customWidth="1"/>
    <col min="9220" max="9220" width="6.375" style="110" customWidth="1"/>
    <col min="9221" max="9221" width="8.875" style="110" customWidth="1"/>
    <col min="9222" max="9222" width="6.5" style="110" customWidth="1"/>
    <col min="9223" max="9223" width="7.875" style="110" customWidth="1"/>
    <col min="9224" max="9224" width="7.75" style="110" customWidth="1"/>
    <col min="9225" max="9226" width="5.625" style="110" customWidth="1"/>
    <col min="9227" max="9227" width="7.25" style="110" customWidth="1"/>
    <col min="9228" max="9228" width="5.875" style="110" customWidth="1"/>
    <col min="9229" max="9229" width="6.75" style="110" customWidth="1"/>
    <col min="9230" max="9472" width="9" style="110"/>
    <col min="9473" max="9473" width="13.75" style="110" customWidth="1"/>
    <col min="9474" max="9474" width="8.375" style="110" customWidth="1"/>
    <col min="9475" max="9475" width="6.5" style="110" customWidth="1"/>
    <col min="9476" max="9476" width="6.375" style="110" customWidth="1"/>
    <col min="9477" max="9477" width="8.875" style="110" customWidth="1"/>
    <col min="9478" max="9478" width="6.5" style="110" customWidth="1"/>
    <col min="9479" max="9479" width="7.875" style="110" customWidth="1"/>
    <col min="9480" max="9480" width="7.75" style="110" customWidth="1"/>
    <col min="9481" max="9482" width="5.625" style="110" customWidth="1"/>
    <col min="9483" max="9483" width="7.25" style="110" customWidth="1"/>
    <col min="9484" max="9484" width="5.875" style="110" customWidth="1"/>
    <col min="9485" max="9485" width="6.75" style="110" customWidth="1"/>
    <col min="9486" max="9728" width="9" style="110"/>
    <col min="9729" max="9729" width="13.75" style="110" customWidth="1"/>
    <col min="9730" max="9730" width="8.375" style="110" customWidth="1"/>
    <col min="9731" max="9731" width="6.5" style="110" customWidth="1"/>
    <col min="9732" max="9732" width="6.375" style="110" customWidth="1"/>
    <col min="9733" max="9733" width="8.875" style="110" customWidth="1"/>
    <col min="9734" max="9734" width="6.5" style="110" customWidth="1"/>
    <col min="9735" max="9735" width="7.875" style="110" customWidth="1"/>
    <col min="9736" max="9736" width="7.75" style="110" customWidth="1"/>
    <col min="9737" max="9738" width="5.625" style="110" customWidth="1"/>
    <col min="9739" max="9739" width="7.25" style="110" customWidth="1"/>
    <col min="9740" max="9740" width="5.875" style="110" customWidth="1"/>
    <col min="9741" max="9741" width="6.75" style="110" customWidth="1"/>
    <col min="9742" max="9984" width="9" style="110"/>
    <col min="9985" max="9985" width="13.75" style="110" customWidth="1"/>
    <col min="9986" max="9986" width="8.375" style="110" customWidth="1"/>
    <col min="9987" max="9987" width="6.5" style="110" customWidth="1"/>
    <col min="9988" max="9988" width="6.375" style="110" customWidth="1"/>
    <col min="9989" max="9989" width="8.875" style="110" customWidth="1"/>
    <col min="9990" max="9990" width="6.5" style="110" customWidth="1"/>
    <col min="9991" max="9991" width="7.875" style="110" customWidth="1"/>
    <col min="9992" max="9992" width="7.75" style="110" customWidth="1"/>
    <col min="9993" max="9994" width="5.625" style="110" customWidth="1"/>
    <col min="9995" max="9995" width="7.25" style="110" customWidth="1"/>
    <col min="9996" max="9996" width="5.875" style="110" customWidth="1"/>
    <col min="9997" max="9997" width="6.75" style="110" customWidth="1"/>
    <col min="9998" max="10240" width="9" style="110"/>
    <col min="10241" max="10241" width="13.75" style="110" customWidth="1"/>
    <col min="10242" max="10242" width="8.375" style="110" customWidth="1"/>
    <col min="10243" max="10243" width="6.5" style="110" customWidth="1"/>
    <col min="10244" max="10244" width="6.375" style="110" customWidth="1"/>
    <col min="10245" max="10245" width="8.875" style="110" customWidth="1"/>
    <col min="10246" max="10246" width="6.5" style="110" customWidth="1"/>
    <col min="10247" max="10247" width="7.875" style="110" customWidth="1"/>
    <col min="10248" max="10248" width="7.75" style="110" customWidth="1"/>
    <col min="10249" max="10250" width="5.625" style="110" customWidth="1"/>
    <col min="10251" max="10251" width="7.25" style="110" customWidth="1"/>
    <col min="10252" max="10252" width="5.875" style="110" customWidth="1"/>
    <col min="10253" max="10253" width="6.75" style="110" customWidth="1"/>
    <col min="10254" max="10496" width="9" style="110"/>
    <col min="10497" max="10497" width="13.75" style="110" customWidth="1"/>
    <col min="10498" max="10498" width="8.375" style="110" customWidth="1"/>
    <col min="10499" max="10499" width="6.5" style="110" customWidth="1"/>
    <col min="10500" max="10500" width="6.375" style="110" customWidth="1"/>
    <col min="10501" max="10501" width="8.875" style="110" customWidth="1"/>
    <col min="10502" max="10502" width="6.5" style="110" customWidth="1"/>
    <col min="10503" max="10503" width="7.875" style="110" customWidth="1"/>
    <col min="10504" max="10504" width="7.75" style="110" customWidth="1"/>
    <col min="10505" max="10506" width="5.625" style="110" customWidth="1"/>
    <col min="10507" max="10507" width="7.25" style="110" customWidth="1"/>
    <col min="10508" max="10508" width="5.875" style="110" customWidth="1"/>
    <col min="10509" max="10509" width="6.75" style="110" customWidth="1"/>
    <col min="10510" max="10752" width="9" style="110"/>
    <col min="10753" max="10753" width="13.75" style="110" customWidth="1"/>
    <col min="10754" max="10754" width="8.375" style="110" customWidth="1"/>
    <col min="10755" max="10755" width="6.5" style="110" customWidth="1"/>
    <col min="10756" max="10756" width="6.375" style="110" customWidth="1"/>
    <col min="10757" max="10757" width="8.875" style="110" customWidth="1"/>
    <col min="10758" max="10758" width="6.5" style="110" customWidth="1"/>
    <col min="10759" max="10759" width="7.875" style="110" customWidth="1"/>
    <col min="10760" max="10760" width="7.75" style="110" customWidth="1"/>
    <col min="10761" max="10762" width="5.625" style="110" customWidth="1"/>
    <col min="10763" max="10763" width="7.25" style="110" customWidth="1"/>
    <col min="10764" max="10764" width="5.875" style="110" customWidth="1"/>
    <col min="10765" max="10765" width="6.75" style="110" customWidth="1"/>
    <col min="10766" max="11008" width="9" style="110"/>
    <col min="11009" max="11009" width="13.75" style="110" customWidth="1"/>
    <col min="11010" max="11010" width="8.375" style="110" customWidth="1"/>
    <col min="11011" max="11011" width="6.5" style="110" customWidth="1"/>
    <col min="11012" max="11012" width="6.375" style="110" customWidth="1"/>
    <col min="11013" max="11013" width="8.875" style="110" customWidth="1"/>
    <col min="11014" max="11014" width="6.5" style="110" customWidth="1"/>
    <col min="11015" max="11015" width="7.875" style="110" customWidth="1"/>
    <col min="11016" max="11016" width="7.75" style="110" customWidth="1"/>
    <col min="11017" max="11018" width="5.625" style="110" customWidth="1"/>
    <col min="11019" max="11019" width="7.25" style="110" customWidth="1"/>
    <col min="11020" max="11020" width="5.875" style="110" customWidth="1"/>
    <col min="11021" max="11021" width="6.75" style="110" customWidth="1"/>
    <col min="11022" max="11264" width="9" style="110"/>
    <col min="11265" max="11265" width="13.75" style="110" customWidth="1"/>
    <col min="11266" max="11266" width="8.375" style="110" customWidth="1"/>
    <col min="11267" max="11267" width="6.5" style="110" customWidth="1"/>
    <col min="11268" max="11268" width="6.375" style="110" customWidth="1"/>
    <col min="11269" max="11269" width="8.875" style="110" customWidth="1"/>
    <col min="11270" max="11270" width="6.5" style="110" customWidth="1"/>
    <col min="11271" max="11271" width="7.875" style="110" customWidth="1"/>
    <col min="11272" max="11272" width="7.75" style="110" customWidth="1"/>
    <col min="11273" max="11274" width="5.625" style="110" customWidth="1"/>
    <col min="11275" max="11275" width="7.25" style="110" customWidth="1"/>
    <col min="11276" max="11276" width="5.875" style="110" customWidth="1"/>
    <col min="11277" max="11277" width="6.75" style="110" customWidth="1"/>
    <col min="11278" max="11520" width="9" style="110"/>
    <col min="11521" max="11521" width="13.75" style="110" customWidth="1"/>
    <col min="11522" max="11522" width="8.375" style="110" customWidth="1"/>
    <col min="11523" max="11523" width="6.5" style="110" customWidth="1"/>
    <col min="11524" max="11524" width="6.375" style="110" customWidth="1"/>
    <col min="11525" max="11525" width="8.875" style="110" customWidth="1"/>
    <col min="11526" max="11526" width="6.5" style="110" customWidth="1"/>
    <col min="11527" max="11527" width="7.875" style="110" customWidth="1"/>
    <col min="11528" max="11528" width="7.75" style="110" customWidth="1"/>
    <col min="11529" max="11530" width="5.625" style="110" customWidth="1"/>
    <col min="11531" max="11531" width="7.25" style="110" customWidth="1"/>
    <col min="11532" max="11532" width="5.875" style="110" customWidth="1"/>
    <col min="11533" max="11533" width="6.75" style="110" customWidth="1"/>
    <col min="11534" max="11776" width="9" style="110"/>
    <col min="11777" max="11777" width="13.75" style="110" customWidth="1"/>
    <col min="11778" max="11778" width="8.375" style="110" customWidth="1"/>
    <col min="11779" max="11779" width="6.5" style="110" customWidth="1"/>
    <col min="11780" max="11780" width="6.375" style="110" customWidth="1"/>
    <col min="11781" max="11781" width="8.875" style="110" customWidth="1"/>
    <col min="11782" max="11782" width="6.5" style="110" customWidth="1"/>
    <col min="11783" max="11783" width="7.875" style="110" customWidth="1"/>
    <col min="11784" max="11784" width="7.75" style="110" customWidth="1"/>
    <col min="11785" max="11786" width="5.625" style="110" customWidth="1"/>
    <col min="11787" max="11787" width="7.25" style="110" customWidth="1"/>
    <col min="11788" max="11788" width="5.875" style="110" customWidth="1"/>
    <col min="11789" max="11789" width="6.75" style="110" customWidth="1"/>
    <col min="11790" max="12032" width="9" style="110"/>
    <col min="12033" max="12033" width="13.75" style="110" customWidth="1"/>
    <col min="12034" max="12034" width="8.375" style="110" customWidth="1"/>
    <col min="12035" max="12035" width="6.5" style="110" customWidth="1"/>
    <col min="12036" max="12036" width="6.375" style="110" customWidth="1"/>
    <col min="12037" max="12037" width="8.875" style="110" customWidth="1"/>
    <col min="12038" max="12038" width="6.5" style="110" customWidth="1"/>
    <col min="12039" max="12039" width="7.875" style="110" customWidth="1"/>
    <col min="12040" max="12040" width="7.75" style="110" customWidth="1"/>
    <col min="12041" max="12042" width="5.625" style="110" customWidth="1"/>
    <col min="12043" max="12043" width="7.25" style="110" customWidth="1"/>
    <col min="12044" max="12044" width="5.875" style="110" customWidth="1"/>
    <col min="12045" max="12045" width="6.75" style="110" customWidth="1"/>
    <col min="12046" max="12288" width="9" style="110"/>
    <col min="12289" max="12289" width="13.75" style="110" customWidth="1"/>
    <col min="12290" max="12290" width="8.375" style="110" customWidth="1"/>
    <col min="12291" max="12291" width="6.5" style="110" customWidth="1"/>
    <col min="12292" max="12292" width="6.375" style="110" customWidth="1"/>
    <col min="12293" max="12293" width="8.875" style="110" customWidth="1"/>
    <col min="12294" max="12294" width="6.5" style="110" customWidth="1"/>
    <col min="12295" max="12295" width="7.875" style="110" customWidth="1"/>
    <col min="12296" max="12296" width="7.75" style="110" customWidth="1"/>
    <col min="12297" max="12298" width="5.625" style="110" customWidth="1"/>
    <col min="12299" max="12299" width="7.25" style="110" customWidth="1"/>
    <col min="12300" max="12300" width="5.875" style="110" customWidth="1"/>
    <col min="12301" max="12301" width="6.75" style="110" customWidth="1"/>
    <col min="12302" max="12544" width="9" style="110"/>
    <col min="12545" max="12545" width="13.75" style="110" customWidth="1"/>
    <col min="12546" max="12546" width="8.375" style="110" customWidth="1"/>
    <col min="12547" max="12547" width="6.5" style="110" customWidth="1"/>
    <col min="12548" max="12548" width="6.375" style="110" customWidth="1"/>
    <col min="12549" max="12549" width="8.875" style="110" customWidth="1"/>
    <col min="12550" max="12550" width="6.5" style="110" customWidth="1"/>
    <col min="12551" max="12551" width="7.875" style="110" customWidth="1"/>
    <col min="12552" max="12552" width="7.75" style="110" customWidth="1"/>
    <col min="12553" max="12554" width="5.625" style="110" customWidth="1"/>
    <col min="12555" max="12555" width="7.25" style="110" customWidth="1"/>
    <col min="12556" max="12556" width="5.875" style="110" customWidth="1"/>
    <col min="12557" max="12557" width="6.75" style="110" customWidth="1"/>
    <col min="12558" max="12800" width="9" style="110"/>
    <col min="12801" max="12801" width="13.75" style="110" customWidth="1"/>
    <col min="12802" max="12802" width="8.375" style="110" customWidth="1"/>
    <col min="12803" max="12803" width="6.5" style="110" customWidth="1"/>
    <col min="12804" max="12804" width="6.375" style="110" customWidth="1"/>
    <col min="12805" max="12805" width="8.875" style="110" customWidth="1"/>
    <col min="12806" max="12806" width="6.5" style="110" customWidth="1"/>
    <col min="12807" max="12807" width="7.875" style="110" customWidth="1"/>
    <col min="12808" max="12808" width="7.75" style="110" customWidth="1"/>
    <col min="12809" max="12810" width="5.625" style="110" customWidth="1"/>
    <col min="12811" max="12811" width="7.25" style="110" customWidth="1"/>
    <col min="12812" max="12812" width="5.875" style="110" customWidth="1"/>
    <col min="12813" max="12813" width="6.75" style="110" customWidth="1"/>
    <col min="12814" max="13056" width="9" style="110"/>
    <col min="13057" max="13057" width="13.75" style="110" customWidth="1"/>
    <col min="13058" max="13058" width="8.375" style="110" customWidth="1"/>
    <col min="13059" max="13059" width="6.5" style="110" customWidth="1"/>
    <col min="13060" max="13060" width="6.375" style="110" customWidth="1"/>
    <col min="13061" max="13061" width="8.875" style="110" customWidth="1"/>
    <col min="13062" max="13062" width="6.5" style="110" customWidth="1"/>
    <col min="13063" max="13063" width="7.875" style="110" customWidth="1"/>
    <col min="13064" max="13064" width="7.75" style="110" customWidth="1"/>
    <col min="13065" max="13066" width="5.625" style="110" customWidth="1"/>
    <col min="13067" max="13067" width="7.25" style="110" customWidth="1"/>
    <col min="13068" max="13068" width="5.875" style="110" customWidth="1"/>
    <col min="13069" max="13069" width="6.75" style="110" customWidth="1"/>
    <col min="13070" max="13312" width="9" style="110"/>
    <col min="13313" max="13313" width="13.75" style="110" customWidth="1"/>
    <col min="13314" max="13314" width="8.375" style="110" customWidth="1"/>
    <col min="13315" max="13315" width="6.5" style="110" customWidth="1"/>
    <col min="13316" max="13316" width="6.375" style="110" customWidth="1"/>
    <col min="13317" max="13317" width="8.875" style="110" customWidth="1"/>
    <col min="13318" max="13318" width="6.5" style="110" customWidth="1"/>
    <col min="13319" max="13319" width="7.875" style="110" customWidth="1"/>
    <col min="13320" max="13320" width="7.75" style="110" customWidth="1"/>
    <col min="13321" max="13322" width="5.625" style="110" customWidth="1"/>
    <col min="13323" max="13323" width="7.25" style="110" customWidth="1"/>
    <col min="13324" max="13324" width="5.875" style="110" customWidth="1"/>
    <col min="13325" max="13325" width="6.75" style="110" customWidth="1"/>
    <col min="13326" max="13568" width="9" style="110"/>
    <col min="13569" max="13569" width="13.75" style="110" customWidth="1"/>
    <col min="13570" max="13570" width="8.375" style="110" customWidth="1"/>
    <col min="13571" max="13571" width="6.5" style="110" customWidth="1"/>
    <col min="13572" max="13572" width="6.375" style="110" customWidth="1"/>
    <col min="13573" max="13573" width="8.875" style="110" customWidth="1"/>
    <col min="13574" max="13574" width="6.5" style="110" customWidth="1"/>
    <col min="13575" max="13575" width="7.875" style="110" customWidth="1"/>
    <col min="13576" max="13576" width="7.75" style="110" customWidth="1"/>
    <col min="13577" max="13578" width="5.625" style="110" customWidth="1"/>
    <col min="13579" max="13579" width="7.25" style="110" customWidth="1"/>
    <col min="13580" max="13580" width="5.875" style="110" customWidth="1"/>
    <col min="13581" max="13581" width="6.75" style="110" customWidth="1"/>
    <col min="13582" max="13824" width="9" style="110"/>
    <col min="13825" max="13825" width="13.75" style="110" customWidth="1"/>
    <col min="13826" max="13826" width="8.375" style="110" customWidth="1"/>
    <col min="13827" max="13827" width="6.5" style="110" customWidth="1"/>
    <col min="13828" max="13828" width="6.375" style="110" customWidth="1"/>
    <col min="13829" max="13829" width="8.875" style="110" customWidth="1"/>
    <col min="13830" max="13830" width="6.5" style="110" customWidth="1"/>
    <col min="13831" max="13831" width="7.875" style="110" customWidth="1"/>
    <col min="13832" max="13832" width="7.75" style="110" customWidth="1"/>
    <col min="13833" max="13834" width="5.625" style="110" customWidth="1"/>
    <col min="13835" max="13835" width="7.25" style="110" customWidth="1"/>
    <col min="13836" max="13836" width="5.875" style="110" customWidth="1"/>
    <col min="13837" max="13837" width="6.75" style="110" customWidth="1"/>
    <col min="13838" max="14080" width="9" style="110"/>
    <col min="14081" max="14081" width="13.75" style="110" customWidth="1"/>
    <col min="14082" max="14082" width="8.375" style="110" customWidth="1"/>
    <col min="14083" max="14083" width="6.5" style="110" customWidth="1"/>
    <col min="14084" max="14084" width="6.375" style="110" customWidth="1"/>
    <col min="14085" max="14085" width="8.875" style="110" customWidth="1"/>
    <col min="14086" max="14086" width="6.5" style="110" customWidth="1"/>
    <col min="14087" max="14087" width="7.875" style="110" customWidth="1"/>
    <col min="14088" max="14088" width="7.75" style="110" customWidth="1"/>
    <col min="14089" max="14090" width="5.625" style="110" customWidth="1"/>
    <col min="14091" max="14091" width="7.25" style="110" customWidth="1"/>
    <col min="14092" max="14092" width="5.875" style="110" customWidth="1"/>
    <col min="14093" max="14093" width="6.75" style="110" customWidth="1"/>
    <col min="14094" max="14336" width="9" style="110"/>
    <col min="14337" max="14337" width="13.75" style="110" customWidth="1"/>
    <col min="14338" max="14338" width="8.375" style="110" customWidth="1"/>
    <col min="14339" max="14339" width="6.5" style="110" customWidth="1"/>
    <col min="14340" max="14340" width="6.375" style="110" customWidth="1"/>
    <col min="14341" max="14341" width="8.875" style="110" customWidth="1"/>
    <col min="14342" max="14342" width="6.5" style="110" customWidth="1"/>
    <col min="14343" max="14343" width="7.875" style="110" customWidth="1"/>
    <col min="14344" max="14344" width="7.75" style="110" customWidth="1"/>
    <col min="14345" max="14346" width="5.625" style="110" customWidth="1"/>
    <col min="14347" max="14347" width="7.25" style="110" customWidth="1"/>
    <col min="14348" max="14348" width="5.875" style="110" customWidth="1"/>
    <col min="14349" max="14349" width="6.75" style="110" customWidth="1"/>
    <col min="14350" max="14592" width="9" style="110"/>
    <col min="14593" max="14593" width="13.75" style="110" customWidth="1"/>
    <col min="14594" max="14594" width="8.375" style="110" customWidth="1"/>
    <col min="14595" max="14595" width="6.5" style="110" customWidth="1"/>
    <col min="14596" max="14596" width="6.375" style="110" customWidth="1"/>
    <col min="14597" max="14597" width="8.875" style="110" customWidth="1"/>
    <col min="14598" max="14598" width="6.5" style="110" customWidth="1"/>
    <col min="14599" max="14599" width="7.875" style="110" customWidth="1"/>
    <col min="14600" max="14600" width="7.75" style="110" customWidth="1"/>
    <col min="14601" max="14602" width="5.625" style="110" customWidth="1"/>
    <col min="14603" max="14603" width="7.25" style="110" customWidth="1"/>
    <col min="14604" max="14604" width="5.875" style="110" customWidth="1"/>
    <col min="14605" max="14605" width="6.75" style="110" customWidth="1"/>
    <col min="14606" max="14848" width="9" style="110"/>
    <col min="14849" max="14849" width="13.75" style="110" customWidth="1"/>
    <col min="14850" max="14850" width="8.375" style="110" customWidth="1"/>
    <col min="14851" max="14851" width="6.5" style="110" customWidth="1"/>
    <col min="14852" max="14852" width="6.375" style="110" customWidth="1"/>
    <col min="14853" max="14853" width="8.875" style="110" customWidth="1"/>
    <col min="14854" max="14854" width="6.5" style="110" customWidth="1"/>
    <col min="14855" max="14855" width="7.875" style="110" customWidth="1"/>
    <col min="14856" max="14856" width="7.75" style="110" customWidth="1"/>
    <col min="14857" max="14858" width="5.625" style="110" customWidth="1"/>
    <col min="14859" max="14859" width="7.25" style="110" customWidth="1"/>
    <col min="14860" max="14860" width="5.875" style="110" customWidth="1"/>
    <col min="14861" max="14861" width="6.75" style="110" customWidth="1"/>
    <col min="14862" max="15104" width="9" style="110"/>
    <col min="15105" max="15105" width="13.75" style="110" customWidth="1"/>
    <col min="15106" max="15106" width="8.375" style="110" customWidth="1"/>
    <col min="15107" max="15107" width="6.5" style="110" customWidth="1"/>
    <col min="15108" max="15108" width="6.375" style="110" customWidth="1"/>
    <col min="15109" max="15109" width="8.875" style="110" customWidth="1"/>
    <col min="15110" max="15110" width="6.5" style="110" customWidth="1"/>
    <col min="15111" max="15111" width="7.875" style="110" customWidth="1"/>
    <col min="15112" max="15112" width="7.75" style="110" customWidth="1"/>
    <col min="15113" max="15114" width="5.625" style="110" customWidth="1"/>
    <col min="15115" max="15115" width="7.25" style="110" customWidth="1"/>
    <col min="15116" max="15116" width="5.875" style="110" customWidth="1"/>
    <col min="15117" max="15117" width="6.75" style="110" customWidth="1"/>
    <col min="15118" max="15360" width="9" style="110"/>
    <col min="15361" max="15361" width="13.75" style="110" customWidth="1"/>
    <col min="15362" max="15362" width="8.375" style="110" customWidth="1"/>
    <col min="15363" max="15363" width="6.5" style="110" customWidth="1"/>
    <col min="15364" max="15364" width="6.375" style="110" customWidth="1"/>
    <col min="15365" max="15365" width="8.875" style="110" customWidth="1"/>
    <col min="15366" max="15366" width="6.5" style="110" customWidth="1"/>
    <col min="15367" max="15367" width="7.875" style="110" customWidth="1"/>
    <col min="15368" max="15368" width="7.75" style="110" customWidth="1"/>
    <col min="15369" max="15370" width="5.625" style="110" customWidth="1"/>
    <col min="15371" max="15371" width="7.25" style="110" customWidth="1"/>
    <col min="15372" max="15372" width="5.875" style="110" customWidth="1"/>
    <col min="15373" max="15373" width="6.75" style="110" customWidth="1"/>
    <col min="15374" max="15616" width="9" style="110"/>
    <col min="15617" max="15617" width="13.75" style="110" customWidth="1"/>
    <col min="15618" max="15618" width="8.375" style="110" customWidth="1"/>
    <col min="15619" max="15619" width="6.5" style="110" customWidth="1"/>
    <col min="15620" max="15620" width="6.375" style="110" customWidth="1"/>
    <col min="15621" max="15621" width="8.875" style="110" customWidth="1"/>
    <col min="15622" max="15622" width="6.5" style="110" customWidth="1"/>
    <col min="15623" max="15623" width="7.875" style="110" customWidth="1"/>
    <col min="15624" max="15624" width="7.75" style="110" customWidth="1"/>
    <col min="15625" max="15626" width="5.625" style="110" customWidth="1"/>
    <col min="15627" max="15627" width="7.25" style="110" customWidth="1"/>
    <col min="15628" max="15628" width="5.875" style="110" customWidth="1"/>
    <col min="15629" max="15629" width="6.75" style="110" customWidth="1"/>
    <col min="15630" max="15872" width="9" style="110"/>
    <col min="15873" max="15873" width="13.75" style="110" customWidth="1"/>
    <col min="15874" max="15874" width="8.375" style="110" customWidth="1"/>
    <col min="15875" max="15875" width="6.5" style="110" customWidth="1"/>
    <col min="15876" max="15876" width="6.375" style="110" customWidth="1"/>
    <col min="15877" max="15877" width="8.875" style="110" customWidth="1"/>
    <col min="15878" max="15878" width="6.5" style="110" customWidth="1"/>
    <col min="15879" max="15879" width="7.875" style="110" customWidth="1"/>
    <col min="15880" max="15880" width="7.75" style="110" customWidth="1"/>
    <col min="15881" max="15882" width="5.625" style="110" customWidth="1"/>
    <col min="15883" max="15883" width="7.25" style="110" customWidth="1"/>
    <col min="15884" max="15884" width="5.875" style="110" customWidth="1"/>
    <col min="15885" max="15885" width="6.75" style="110" customWidth="1"/>
    <col min="15886" max="16128" width="9" style="110"/>
    <col min="16129" max="16129" width="13.75" style="110" customWidth="1"/>
    <col min="16130" max="16130" width="8.375" style="110" customWidth="1"/>
    <col min="16131" max="16131" width="6.5" style="110" customWidth="1"/>
    <col min="16132" max="16132" width="6.375" style="110" customWidth="1"/>
    <col min="16133" max="16133" width="8.875" style="110" customWidth="1"/>
    <col min="16134" max="16134" width="6.5" style="110" customWidth="1"/>
    <col min="16135" max="16135" width="7.875" style="110" customWidth="1"/>
    <col min="16136" max="16136" width="7.75" style="110" customWidth="1"/>
    <col min="16137" max="16138" width="5.625" style="110" customWidth="1"/>
    <col min="16139" max="16139" width="7.25" style="110" customWidth="1"/>
    <col min="16140" max="16140" width="5.875" style="110" customWidth="1"/>
    <col min="16141" max="16141" width="6.75" style="110" customWidth="1"/>
    <col min="16142" max="16384" width="9" style="110"/>
  </cols>
  <sheetData>
    <row r="1" spans="1:13">
      <c r="A1" s="364" t="s">
        <v>185</v>
      </c>
      <c r="B1" s="367" t="s">
        <v>186</v>
      </c>
      <c r="C1" s="367"/>
      <c r="D1" s="367"/>
      <c r="E1" s="367" t="s">
        <v>186</v>
      </c>
      <c r="F1" s="367"/>
      <c r="G1" s="367"/>
      <c r="H1" s="367" t="s">
        <v>187</v>
      </c>
      <c r="I1" s="367"/>
      <c r="J1" s="367"/>
      <c r="K1" s="368" t="s">
        <v>188</v>
      </c>
      <c r="L1" s="369"/>
      <c r="M1" s="370"/>
    </row>
    <row r="2" spans="1:13">
      <c r="A2" s="365"/>
      <c r="B2" s="374" t="s">
        <v>189</v>
      </c>
      <c r="C2" s="374"/>
      <c r="D2" s="374"/>
      <c r="E2" s="374" t="s">
        <v>190</v>
      </c>
      <c r="F2" s="374"/>
      <c r="G2" s="374"/>
      <c r="H2" s="374" t="s">
        <v>191</v>
      </c>
      <c r="I2" s="374"/>
      <c r="J2" s="374"/>
      <c r="K2" s="371"/>
      <c r="L2" s="372"/>
      <c r="M2" s="373"/>
    </row>
    <row r="3" spans="1:13" s="113" customFormat="1">
      <c r="A3" s="366"/>
      <c r="B3" s="111" t="s">
        <v>182</v>
      </c>
      <c r="C3" s="111" t="s">
        <v>184</v>
      </c>
      <c r="D3" s="111" t="s">
        <v>183</v>
      </c>
      <c r="E3" s="111" t="s">
        <v>182</v>
      </c>
      <c r="F3" s="111" t="s">
        <v>184</v>
      </c>
      <c r="G3" s="111" t="s">
        <v>183</v>
      </c>
      <c r="H3" s="111" t="s">
        <v>182</v>
      </c>
      <c r="I3" s="111" t="s">
        <v>184</v>
      </c>
      <c r="J3" s="111" t="s">
        <v>183</v>
      </c>
      <c r="K3" s="111" t="s">
        <v>182</v>
      </c>
      <c r="L3" s="111" t="s">
        <v>184</v>
      </c>
      <c r="M3" s="112" t="s">
        <v>183</v>
      </c>
    </row>
    <row r="4" spans="1:13">
      <c r="A4" s="114" t="s">
        <v>192</v>
      </c>
      <c r="B4" s="115"/>
      <c r="C4" s="115"/>
      <c r="D4" s="116"/>
      <c r="E4" s="117"/>
      <c r="F4" s="117"/>
      <c r="G4" s="118"/>
      <c r="H4" s="117"/>
      <c r="I4" s="117"/>
      <c r="J4" s="118"/>
      <c r="K4" s="117">
        <v>1</v>
      </c>
      <c r="L4" s="117">
        <v>2</v>
      </c>
      <c r="M4" s="118">
        <f>4+8.25</f>
        <v>12.25</v>
      </c>
    </row>
    <row r="5" spans="1:13">
      <c r="A5" s="114" t="s">
        <v>193</v>
      </c>
      <c r="B5" s="119"/>
      <c r="C5" s="119"/>
      <c r="D5" s="120"/>
      <c r="E5" s="119">
        <v>1</v>
      </c>
      <c r="F5" s="119">
        <v>5</v>
      </c>
      <c r="G5" s="120">
        <f>1.25+0.5+0.5+0.5+0.5</f>
        <v>3.25</v>
      </c>
      <c r="H5" s="119"/>
      <c r="I5" s="119"/>
      <c r="J5" s="120"/>
      <c r="K5" s="121"/>
      <c r="L5" s="121"/>
      <c r="M5" s="122"/>
    </row>
    <row r="6" spans="1:13">
      <c r="A6" s="114" t="s">
        <v>194</v>
      </c>
      <c r="B6" s="119"/>
      <c r="C6" s="119"/>
      <c r="D6" s="120"/>
      <c r="E6" s="119">
        <v>4</v>
      </c>
      <c r="F6" s="119">
        <v>5</v>
      </c>
      <c r="G6" s="120">
        <f>9+9+7+4.25+10.5</f>
        <v>39.75</v>
      </c>
      <c r="H6" s="119"/>
      <c r="I6" s="119"/>
      <c r="J6" s="120"/>
      <c r="K6" s="120">
        <v>1</v>
      </c>
      <c r="L6" s="120">
        <v>1</v>
      </c>
      <c r="M6" s="120">
        <v>1</v>
      </c>
    </row>
    <row r="7" spans="1:13">
      <c r="A7" s="114" t="s">
        <v>195</v>
      </c>
      <c r="B7" s="119"/>
      <c r="C7" s="119"/>
      <c r="D7" s="120"/>
      <c r="E7" s="119">
        <v>1</v>
      </c>
      <c r="F7" s="119">
        <v>1</v>
      </c>
      <c r="G7" s="120">
        <v>4.75</v>
      </c>
      <c r="H7" s="119"/>
      <c r="I7" s="119"/>
      <c r="J7" s="120"/>
      <c r="K7" s="121"/>
      <c r="L7" s="121"/>
      <c r="M7" s="122"/>
    </row>
    <row r="8" spans="1:13">
      <c r="A8" s="114" t="s">
        <v>196</v>
      </c>
      <c r="B8" s="123"/>
      <c r="C8" s="123"/>
      <c r="D8" s="124"/>
      <c r="E8" s="123">
        <v>1</v>
      </c>
      <c r="F8" s="123">
        <v>1</v>
      </c>
      <c r="G8" s="124">
        <v>5.75</v>
      </c>
      <c r="H8" s="123"/>
      <c r="I8" s="123"/>
      <c r="J8" s="124"/>
      <c r="K8" s="125"/>
      <c r="L8" s="125"/>
      <c r="M8" s="126"/>
    </row>
    <row r="9" spans="1:13">
      <c r="A9" s="114" t="s">
        <v>197</v>
      </c>
      <c r="B9" s="119">
        <v>1</v>
      </c>
      <c r="C9" s="119">
        <v>1</v>
      </c>
      <c r="D9" s="120">
        <v>3.25</v>
      </c>
      <c r="E9" s="119">
        <v>1</v>
      </c>
      <c r="F9" s="119">
        <v>1</v>
      </c>
      <c r="G9" s="119">
        <v>6.25</v>
      </c>
      <c r="H9" s="119"/>
      <c r="I9" s="119"/>
      <c r="J9" s="120"/>
      <c r="K9" s="121"/>
      <c r="L9" s="121"/>
      <c r="M9" s="122"/>
    </row>
    <row r="10" spans="1:13">
      <c r="A10" s="114" t="s">
        <v>198</v>
      </c>
      <c r="B10" s="119"/>
      <c r="C10" s="119"/>
      <c r="D10" s="120"/>
      <c r="E10" s="119">
        <v>2</v>
      </c>
      <c r="F10" s="119">
        <v>2</v>
      </c>
      <c r="G10" s="120">
        <f>5.75+7.25</f>
        <v>13</v>
      </c>
      <c r="H10" s="119"/>
      <c r="I10" s="119"/>
      <c r="J10" s="119"/>
      <c r="K10" s="121"/>
      <c r="L10" s="121"/>
      <c r="M10" s="122"/>
    </row>
    <row r="11" spans="1:13">
      <c r="A11" s="114" t="s">
        <v>199</v>
      </c>
      <c r="B11" s="119"/>
      <c r="C11" s="119"/>
      <c r="D11" s="120"/>
      <c r="E11" s="119"/>
      <c r="F11" s="119"/>
      <c r="G11" s="119"/>
      <c r="H11" s="119"/>
      <c r="I11" s="119"/>
      <c r="J11" s="120"/>
      <c r="K11" s="121">
        <v>2</v>
      </c>
      <c r="L11" s="121">
        <v>2</v>
      </c>
      <c r="M11" s="122">
        <f>1+4.5</f>
        <v>5.5</v>
      </c>
    </row>
    <row r="12" spans="1:13">
      <c r="A12" s="114" t="s">
        <v>200</v>
      </c>
      <c r="B12" s="119"/>
      <c r="C12" s="119"/>
      <c r="D12" s="120"/>
      <c r="E12" s="119"/>
      <c r="F12" s="119"/>
      <c r="G12" s="120"/>
      <c r="H12" s="119"/>
      <c r="I12" s="119"/>
      <c r="J12" s="120"/>
      <c r="K12" s="121">
        <v>3</v>
      </c>
      <c r="L12" s="121">
        <v>4</v>
      </c>
      <c r="M12" s="122">
        <f>1.75+1+6.5+3.5</f>
        <v>12.75</v>
      </c>
    </row>
    <row r="13" spans="1:13" s="130" customFormat="1">
      <c r="A13" s="127" t="s">
        <v>201</v>
      </c>
      <c r="B13" s="128">
        <f>SUM(B4:B12)</f>
        <v>1</v>
      </c>
      <c r="C13" s="128">
        <f t="shared" ref="C13:L13" si="0">SUM(C4:C12)</f>
        <v>1</v>
      </c>
      <c r="D13" s="129">
        <f>SUM(D4:D12)</f>
        <v>3.25</v>
      </c>
      <c r="E13" s="128">
        <f t="shared" si="0"/>
        <v>10</v>
      </c>
      <c r="F13" s="128">
        <f t="shared" si="0"/>
        <v>15</v>
      </c>
      <c r="G13" s="129">
        <f>SUM(G4:G12)</f>
        <v>72.75</v>
      </c>
      <c r="H13" s="128">
        <f t="shared" si="0"/>
        <v>0</v>
      </c>
      <c r="I13" s="128">
        <f t="shared" si="0"/>
        <v>0</v>
      </c>
      <c r="J13" s="128">
        <f t="shared" si="0"/>
        <v>0</v>
      </c>
      <c r="K13" s="128">
        <f t="shared" si="0"/>
        <v>7</v>
      </c>
      <c r="L13" s="128">
        <f t="shared" si="0"/>
        <v>9</v>
      </c>
      <c r="M13" s="129">
        <f>SUM(M4:M12)</f>
        <v>31.5</v>
      </c>
    </row>
    <row r="14" spans="1:13">
      <c r="J14" s="363" t="s">
        <v>202</v>
      </c>
      <c r="K14" s="363"/>
      <c r="L14" s="363"/>
      <c r="M14" s="363"/>
    </row>
  </sheetData>
  <mergeCells count="9">
    <mergeCell ref="J14:M14"/>
    <mergeCell ref="A1:A3"/>
    <mergeCell ref="B1:D1"/>
    <mergeCell ref="E1:G1"/>
    <mergeCell ref="H1:J1"/>
    <mergeCell ref="K1:M2"/>
    <mergeCell ref="B2:D2"/>
    <mergeCell ref="E2:G2"/>
    <mergeCell ref="H2:J2"/>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sheetPr>
    <tabColor rgb="FF00B0F0"/>
  </sheetPr>
  <dimension ref="A1:S35"/>
  <sheetViews>
    <sheetView workbookViewId="0">
      <selection activeCell="R10" sqref="R10"/>
    </sheetView>
  </sheetViews>
  <sheetFormatPr defaultRowHeight="14.25"/>
  <cols>
    <col min="1" max="1" width="14.875" customWidth="1"/>
    <col min="2" max="2" width="9.25" customWidth="1"/>
    <col min="3" max="3" width="8.125" customWidth="1"/>
    <col min="4" max="4" width="8.375" customWidth="1"/>
    <col min="5" max="5" width="7.25" customWidth="1"/>
    <col min="6" max="6" width="8.375" customWidth="1"/>
    <col min="7" max="7" width="7" customWidth="1"/>
    <col min="8" max="8" width="7.25" customWidth="1"/>
    <col min="9" max="9" width="7.75" customWidth="1"/>
    <col min="10" max="10" width="7.25" customWidth="1"/>
    <col min="11" max="11" width="8.375" customWidth="1"/>
    <col min="12" max="12" width="8.875" customWidth="1"/>
    <col min="13" max="13" width="8.75" customWidth="1"/>
    <col min="14" max="14" width="6.375" customWidth="1"/>
    <col min="15" max="15" width="7.25" customWidth="1"/>
    <col min="16" max="16" width="10.25" customWidth="1"/>
  </cols>
  <sheetData>
    <row r="1" spans="1:19" ht="21.75">
      <c r="A1" s="572" t="s">
        <v>265</v>
      </c>
      <c r="B1" s="572"/>
      <c r="C1" s="572"/>
      <c r="D1" s="572"/>
      <c r="E1" s="572"/>
      <c r="F1" s="572"/>
      <c r="G1" s="572"/>
      <c r="H1" s="572"/>
      <c r="I1" s="572"/>
      <c r="J1" s="572"/>
      <c r="K1" s="572"/>
      <c r="L1" s="572"/>
      <c r="M1" s="572"/>
      <c r="N1" s="572"/>
      <c r="O1" s="572"/>
      <c r="P1" s="572"/>
      <c r="Q1" s="82"/>
    </row>
    <row r="2" spans="1:19" ht="18" customHeight="1" thickBot="1">
      <c r="A2" s="573" t="s">
        <v>332</v>
      </c>
      <c r="B2" s="574"/>
      <c r="C2" s="574"/>
      <c r="D2" s="574"/>
      <c r="E2" s="574"/>
      <c r="F2" s="574"/>
      <c r="G2" s="574"/>
      <c r="H2" s="574"/>
      <c r="I2" s="574"/>
      <c r="J2" s="574"/>
      <c r="K2" s="574"/>
      <c r="L2" s="574"/>
      <c r="M2" s="574"/>
      <c r="N2" s="574"/>
      <c r="O2" s="574"/>
      <c r="P2" s="574"/>
      <c r="Q2" s="82"/>
    </row>
    <row r="3" spans="1:19" ht="18" customHeight="1" thickBot="1">
      <c r="A3" s="558" t="s">
        <v>268</v>
      </c>
      <c r="B3" s="491" t="s">
        <v>269</v>
      </c>
      <c r="C3" s="575"/>
      <c r="D3" s="575"/>
      <c r="E3" s="575"/>
      <c r="F3" s="575"/>
      <c r="G3" s="575"/>
      <c r="H3" s="575"/>
      <c r="I3" s="575"/>
      <c r="J3" s="575"/>
      <c r="K3" s="575"/>
      <c r="L3" s="575"/>
      <c r="M3" s="575"/>
      <c r="N3" s="576"/>
      <c r="O3" s="54" t="s">
        <v>113</v>
      </c>
      <c r="P3" s="485" t="s">
        <v>78</v>
      </c>
    </row>
    <row r="4" spans="1:19" ht="17.25">
      <c r="A4" s="559"/>
      <c r="B4" s="563" t="s">
        <v>79</v>
      </c>
      <c r="C4" s="563" t="s">
        <v>80</v>
      </c>
      <c r="D4" s="578" t="s">
        <v>81</v>
      </c>
      <c r="E4" s="579"/>
      <c r="F4" s="578" t="s">
        <v>171</v>
      </c>
      <c r="G4" s="579"/>
      <c r="H4" s="578" t="s">
        <v>82</v>
      </c>
      <c r="I4" s="580"/>
      <c r="J4" s="579"/>
      <c r="K4" s="12" t="s">
        <v>83</v>
      </c>
      <c r="L4" s="561"/>
      <c r="M4" s="561"/>
      <c r="N4" s="563" t="s">
        <v>19</v>
      </c>
      <c r="O4" s="54" t="s">
        <v>113</v>
      </c>
      <c r="P4" s="577"/>
    </row>
    <row r="5" spans="1:19" ht="18" thickBot="1">
      <c r="A5" s="559"/>
      <c r="B5" s="565"/>
      <c r="C5" s="565"/>
      <c r="D5" s="473"/>
      <c r="E5" s="474"/>
      <c r="F5" s="473"/>
      <c r="G5" s="474"/>
      <c r="H5" s="473"/>
      <c r="I5" s="581"/>
      <c r="J5" s="474"/>
      <c r="K5" s="234" t="s">
        <v>84</v>
      </c>
      <c r="L5" s="562"/>
      <c r="M5" s="562"/>
      <c r="N5" s="564"/>
      <c r="O5" s="55"/>
      <c r="P5" s="577"/>
    </row>
    <row r="6" spans="1:19" ht="35.25" thickBot="1">
      <c r="A6" s="559"/>
      <c r="B6" s="57" t="s">
        <v>85</v>
      </c>
      <c r="C6" s="57" t="s">
        <v>86</v>
      </c>
      <c r="D6" s="566" t="s">
        <v>86</v>
      </c>
      <c r="E6" s="567"/>
      <c r="F6" s="566" t="s">
        <v>86</v>
      </c>
      <c r="G6" s="567"/>
      <c r="H6" s="566" t="s">
        <v>86</v>
      </c>
      <c r="I6" s="568"/>
      <c r="J6" s="567"/>
      <c r="K6" s="57" t="s">
        <v>87</v>
      </c>
      <c r="L6" s="57" t="s">
        <v>87</v>
      </c>
      <c r="M6" s="57" t="s">
        <v>87</v>
      </c>
      <c r="N6" s="564"/>
      <c r="O6" s="54" t="s">
        <v>76</v>
      </c>
      <c r="P6" s="577"/>
      <c r="R6" s="82"/>
    </row>
    <row r="7" spans="1:19" ht="52.5" thickBot="1">
      <c r="A7" s="559"/>
      <c r="B7" s="57" t="s">
        <v>88</v>
      </c>
      <c r="C7" s="57" t="s">
        <v>89</v>
      </c>
      <c r="D7" s="569" t="s">
        <v>89</v>
      </c>
      <c r="E7" s="570"/>
      <c r="F7" s="569" t="s">
        <v>89</v>
      </c>
      <c r="G7" s="570"/>
      <c r="H7" s="569" t="s">
        <v>89</v>
      </c>
      <c r="I7" s="571"/>
      <c r="J7" s="570"/>
      <c r="K7" s="57" t="s">
        <v>90</v>
      </c>
      <c r="L7" s="57" t="s">
        <v>90</v>
      </c>
      <c r="M7" s="57" t="s">
        <v>91</v>
      </c>
      <c r="N7" s="564"/>
      <c r="O7" s="54" t="s">
        <v>77</v>
      </c>
      <c r="P7" s="577"/>
    </row>
    <row r="8" spans="1:19" ht="18" thickBot="1">
      <c r="A8" s="560"/>
      <c r="B8" s="58"/>
      <c r="C8" s="58"/>
      <c r="D8" s="556"/>
      <c r="E8" s="557"/>
      <c r="F8" s="556"/>
      <c r="G8" s="557"/>
      <c r="H8" s="59"/>
      <c r="I8" s="98"/>
      <c r="J8" s="58"/>
      <c r="K8" s="60"/>
      <c r="L8" s="60"/>
      <c r="M8" s="234" t="s">
        <v>92</v>
      </c>
      <c r="N8" s="564"/>
      <c r="O8" s="55"/>
      <c r="P8" s="577"/>
      <c r="S8" t="s">
        <v>113</v>
      </c>
    </row>
    <row r="9" spans="1:19" ht="18" thickBot="1">
      <c r="A9" s="558" t="s">
        <v>93</v>
      </c>
      <c r="B9" s="61"/>
      <c r="C9" s="57" t="s">
        <v>94</v>
      </c>
      <c r="D9" s="57" t="s">
        <v>94</v>
      </c>
      <c r="E9" s="61"/>
      <c r="F9" s="57" t="s">
        <v>113</v>
      </c>
      <c r="G9" s="61"/>
      <c r="H9" s="57" t="s">
        <v>94</v>
      </c>
      <c r="I9" s="57"/>
      <c r="J9" s="57" t="s">
        <v>113</v>
      </c>
      <c r="K9" s="61"/>
      <c r="L9" s="57" t="s">
        <v>96</v>
      </c>
      <c r="M9" s="57" t="s">
        <v>96</v>
      </c>
      <c r="N9" s="564"/>
      <c r="O9" s="55"/>
      <c r="P9" s="577"/>
      <c r="S9" t="s">
        <v>113</v>
      </c>
    </row>
    <row r="10" spans="1:19" ht="18" thickBot="1">
      <c r="A10" s="559"/>
      <c r="B10" s="57" t="s">
        <v>97</v>
      </c>
      <c r="C10" s="57" t="s">
        <v>98</v>
      </c>
      <c r="D10" s="57" t="s">
        <v>98</v>
      </c>
      <c r="E10" s="57" t="s">
        <v>94</v>
      </c>
      <c r="F10" s="57" t="s">
        <v>94</v>
      </c>
      <c r="G10" s="57" t="s">
        <v>259</v>
      </c>
      <c r="H10" s="57" t="s">
        <v>98</v>
      </c>
      <c r="I10" s="57" t="s">
        <v>94</v>
      </c>
      <c r="J10" s="57" t="s">
        <v>95</v>
      </c>
      <c r="K10" s="57" t="s">
        <v>107</v>
      </c>
      <c r="L10" s="57" t="s">
        <v>99</v>
      </c>
      <c r="M10" s="57" t="s">
        <v>99</v>
      </c>
      <c r="N10" s="564"/>
      <c r="O10" s="55"/>
      <c r="P10" s="577"/>
      <c r="S10" t="s">
        <v>113</v>
      </c>
    </row>
    <row r="11" spans="1:19" ht="18" thickBot="1">
      <c r="A11" s="560"/>
      <c r="B11" s="58"/>
      <c r="C11" s="58"/>
      <c r="D11" s="58"/>
      <c r="E11" s="58"/>
      <c r="F11" s="58"/>
      <c r="G11" s="58"/>
      <c r="H11" s="58"/>
      <c r="I11" s="58"/>
      <c r="J11" s="234" t="s">
        <v>113</v>
      </c>
      <c r="K11" s="58"/>
      <c r="L11" s="234" t="s">
        <v>100</v>
      </c>
      <c r="M11" s="234" t="s">
        <v>100</v>
      </c>
      <c r="N11" s="565"/>
      <c r="O11" s="56"/>
      <c r="P11" s="486"/>
    </row>
    <row r="12" spans="1:19" ht="18.75">
      <c r="A12" s="67" t="s">
        <v>101</v>
      </c>
      <c r="B12" s="68">
        <v>1</v>
      </c>
      <c r="C12" s="207">
        <v>4</v>
      </c>
      <c r="D12" s="69" t="s">
        <v>113</v>
      </c>
      <c r="E12" s="68" t="s">
        <v>113</v>
      </c>
      <c r="F12" s="68" t="s">
        <v>333</v>
      </c>
      <c r="G12" s="68">
        <v>2</v>
      </c>
      <c r="H12" s="70"/>
      <c r="I12" s="70"/>
      <c r="J12" s="68" t="s">
        <v>113</v>
      </c>
      <c r="K12" s="68">
        <v>1</v>
      </c>
      <c r="L12" s="68">
        <v>3</v>
      </c>
      <c r="M12" s="68">
        <v>1</v>
      </c>
      <c r="N12" s="68">
        <v>24</v>
      </c>
      <c r="O12" s="71">
        <v>3</v>
      </c>
      <c r="P12" s="72">
        <v>27</v>
      </c>
      <c r="S12" t="s">
        <v>113</v>
      </c>
    </row>
    <row r="13" spans="1:19" ht="18.75">
      <c r="A13" s="73" t="s">
        <v>102</v>
      </c>
      <c r="B13" s="74"/>
      <c r="C13" s="75" t="s">
        <v>113</v>
      </c>
      <c r="D13" s="76">
        <v>1</v>
      </c>
      <c r="E13" s="76" t="s">
        <v>113</v>
      </c>
      <c r="F13" s="76" t="s">
        <v>113</v>
      </c>
      <c r="G13" s="76" t="s">
        <v>113</v>
      </c>
      <c r="H13" s="79" t="s">
        <v>113</v>
      </c>
      <c r="I13" s="196">
        <v>3</v>
      </c>
      <c r="J13" s="76">
        <v>1</v>
      </c>
      <c r="K13" s="76"/>
      <c r="L13" s="76">
        <v>1</v>
      </c>
      <c r="M13" s="76"/>
      <c r="N13" s="76">
        <v>6</v>
      </c>
      <c r="O13" s="77">
        <v>4</v>
      </c>
      <c r="P13" s="78">
        <v>10</v>
      </c>
    </row>
    <row r="14" spans="1:19" ht="18.75">
      <c r="A14" s="73" t="s">
        <v>108</v>
      </c>
      <c r="B14" s="74"/>
      <c r="C14" s="75" t="s">
        <v>113</v>
      </c>
      <c r="D14" s="76">
        <v>1</v>
      </c>
      <c r="E14" s="76"/>
      <c r="F14" s="76" t="s">
        <v>113</v>
      </c>
      <c r="G14" s="76"/>
      <c r="H14" s="76" t="s">
        <v>113</v>
      </c>
      <c r="I14" s="79" t="s">
        <v>261</v>
      </c>
      <c r="J14" s="76">
        <v>1</v>
      </c>
      <c r="K14" s="76"/>
      <c r="L14" s="76">
        <v>1</v>
      </c>
      <c r="M14" s="76"/>
      <c r="N14" s="76">
        <v>3</v>
      </c>
      <c r="O14" s="77">
        <v>2</v>
      </c>
      <c r="P14" s="78">
        <v>5</v>
      </c>
    </row>
    <row r="15" spans="1:19" ht="18.75">
      <c r="A15" s="73" t="s">
        <v>109</v>
      </c>
      <c r="B15" s="74"/>
      <c r="C15" s="75" t="s">
        <v>113</v>
      </c>
      <c r="D15" s="76">
        <v>1</v>
      </c>
      <c r="E15" s="76"/>
      <c r="F15" s="76" t="s">
        <v>113</v>
      </c>
      <c r="G15" s="76"/>
      <c r="H15" s="76" t="s">
        <v>113</v>
      </c>
      <c r="I15" s="76">
        <v>3</v>
      </c>
      <c r="J15" s="76" t="s">
        <v>113</v>
      </c>
      <c r="K15" s="76"/>
      <c r="L15" s="76">
        <v>1</v>
      </c>
      <c r="M15" s="76"/>
      <c r="N15" s="76">
        <v>5</v>
      </c>
      <c r="O15" s="77">
        <v>4</v>
      </c>
      <c r="P15" s="78">
        <v>9</v>
      </c>
    </row>
    <row r="16" spans="1:19" ht="18.75">
      <c r="A16" s="73" t="s">
        <v>103</v>
      </c>
      <c r="B16" s="74"/>
      <c r="C16" s="75" t="s">
        <v>113</v>
      </c>
      <c r="D16" s="76">
        <v>1</v>
      </c>
      <c r="E16" s="76"/>
      <c r="F16" s="76" t="s">
        <v>113</v>
      </c>
      <c r="G16" s="76"/>
      <c r="H16" s="76">
        <v>1</v>
      </c>
      <c r="I16" s="76">
        <v>1</v>
      </c>
      <c r="J16" s="76">
        <v>2</v>
      </c>
      <c r="K16" s="76"/>
      <c r="L16" s="76">
        <v>1</v>
      </c>
      <c r="M16" s="76"/>
      <c r="N16" s="76">
        <v>6</v>
      </c>
      <c r="O16" s="77">
        <v>3</v>
      </c>
      <c r="P16" s="78">
        <v>9</v>
      </c>
    </row>
    <row r="17" spans="1:16" ht="18.75">
      <c r="A17" s="73" t="s">
        <v>110</v>
      </c>
      <c r="B17" s="74"/>
      <c r="C17" s="75" t="s">
        <v>113</v>
      </c>
      <c r="D17" s="76">
        <v>1</v>
      </c>
      <c r="E17" s="76"/>
      <c r="F17" s="76" t="s">
        <v>113</v>
      </c>
      <c r="G17" s="76"/>
      <c r="H17" s="76" t="s">
        <v>113</v>
      </c>
      <c r="I17" s="76">
        <v>2</v>
      </c>
      <c r="J17" s="76">
        <v>1</v>
      </c>
      <c r="K17" s="76"/>
      <c r="L17" s="196">
        <v>1</v>
      </c>
      <c r="M17" s="76"/>
      <c r="N17" s="76">
        <v>5</v>
      </c>
      <c r="O17" s="77">
        <v>2</v>
      </c>
      <c r="P17" s="78">
        <v>7</v>
      </c>
    </row>
    <row r="18" spans="1:16" ht="18.75">
      <c r="A18" s="73" t="s">
        <v>111</v>
      </c>
      <c r="B18" s="74"/>
      <c r="C18" s="75" t="s">
        <v>113</v>
      </c>
      <c r="D18" s="79" t="s">
        <v>113</v>
      </c>
      <c r="E18" s="76">
        <v>1</v>
      </c>
      <c r="F18" s="79" t="s">
        <v>113</v>
      </c>
      <c r="G18" s="76"/>
      <c r="H18" s="76">
        <v>1</v>
      </c>
      <c r="I18" s="76">
        <v>3</v>
      </c>
      <c r="J18" s="76">
        <v>2</v>
      </c>
      <c r="K18" s="76"/>
      <c r="L18" s="76">
        <v>1</v>
      </c>
      <c r="M18" s="76"/>
      <c r="N18" s="76">
        <v>8</v>
      </c>
      <c r="O18" s="77">
        <v>2</v>
      </c>
      <c r="P18" s="78">
        <v>10</v>
      </c>
    </row>
    <row r="19" spans="1:16" ht="18.75">
      <c r="A19" s="73" t="s">
        <v>112</v>
      </c>
      <c r="B19" s="74"/>
      <c r="C19" s="75"/>
      <c r="D19" s="76"/>
      <c r="E19" s="79" t="s">
        <v>260</v>
      </c>
      <c r="F19" s="76"/>
      <c r="G19" s="76" t="s">
        <v>113</v>
      </c>
      <c r="H19" s="76" t="s">
        <v>113</v>
      </c>
      <c r="I19" s="79" t="s">
        <v>261</v>
      </c>
      <c r="J19" s="76">
        <v>1</v>
      </c>
      <c r="K19" s="76"/>
      <c r="L19" s="76">
        <v>1</v>
      </c>
      <c r="M19" s="76"/>
      <c r="N19" s="76">
        <v>3</v>
      </c>
      <c r="O19" s="77">
        <v>2</v>
      </c>
      <c r="P19" s="78">
        <v>5</v>
      </c>
    </row>
    <row r="20" spans="1:16" ht="18.75">
      <c r="A20" s="73" t="s">
        <v>104</v>
      </c>
      <c r="B20" s="74"/>
      <c r="C20" s="75" t="s">
        <v>113</v>
      </c>
      <c r="D20" s="76">
        <v>1</v>
      </c>
      <c r="E20" s="76"/>
      <c r="F20" s="76" t="s">
        <v>113</v>
      </c>
      <c r="G20" s="76"/>
      <c r="H20" s="79" t="s">
        <v>113</v>
      </c>
      <c r="I20" s="196">
        <v>3</v>
      </c>
      <c r="J20" s="76">
        <v>1</v>
      </c>
      <c r="K20" s="76"/>
      <c r="L20" s="76"/>
      <c r="M20" s="76"/>
      <c r="N20" s="76">
        <v>5</v>
      </c>
      <c r="O20" s="77">
        <v>3</v>
      </c>
      <c r="P20" s="78">
        <v>8</v>
      </c>
    </row>
    <row r="21" spans="1:16" ht="19.5" thickBot="1">
      <c r="A21" s="62" t="s">
        <v>105</v>
      </c>
      <c r="B21" s="63"/>
      <c r="C21" s="63"/>
      <c r="D21" s="20"/>
      <c r="E21" s="20"/>
      <c r="F21" s="20"/>
      <c r="G21" s="20"/>
      <c r="H21" s="20"/>
      <c r="I21" s="20"/>
      <c r="J21" s="63"/>
      <c r="K21" s="63"/>
      <c r="L21" s="63"/>
      <c r="M21" s="63"/>
      <c r="N21" s="63"/>
      <c r="O21" s="64"/>
      <c r="P21" s="65"/>
    </row>
    <row r="22" spans="1:16" ht="18" thickBot="1">
      <c r="A22" s="235" t="s">
        <v>106</v>
      </c>
      <c r="B22" s="234">
        <v>1</v>
      </c>
      <c r="C22" s="20">
        <v>4</v>
      </c>
      <c r="D22" s="20">
        <v>6</v>
      </c>
      <c r="E22" s="20">
        <v>2</v>
      </c>
      <c r="F22" s="20">
        <v>12</v>
      </c>
      <c r="G22" s="20">
        <v>2</v>
      </c>
      <c r="H22" s="20">
        <v>2</v>
      </c>
      <c r="I22" s="20">
        <v>15</v>
      </c>
      <c r="J22" s="20">
        <v>9</v>
      </c>
      <c r="K22" s="20">
        <v>1</v>
      </c>
      <c r="L22" s="20">
        <v>10</v>
      </c>
      <c r="M22" s="20">
        <v>1</v>
      </c>
      <c r="N22" s="20">
        <v>65</v>
      </c>
      <c r="O22" s="66">
        <v>25</v>
      </c>
      <c r="P22" s="19">
        <v>90</v>
      </c>
    </row>
    <row r="23" spans="1:16" ht="15.75">
      <c r="F23" s="197" t="s">
        <v>113</v>
      </c>
      <c r="G23" s="198"/>
    </row>
    <row r="25" spans="1:16">
      <c r="B25" s="199" t="s">
        <v>250</v>
      </c>
      <c r="C25" s="199"/>
      <c r="D25" s="199"/>
      <c r="E25" s="199"/>
      <c r="F25" s="199"/>
      <c r="G25" s="199"/>
      <c r="H25" s="199"/>
    </row>
    <row r="26" spans="1:16">
      <c r="B26" s="199" t="s">
        <v>113</v>
      </c>
      <c r="C26" s="199" t="s">
        <v>113</v>
      </c>
      <c r="D26" s="199"/>
      <c r="E26" s="199"/>
      <c r="F26" s="199"/>
      <c r="G26" s="199"/>
      <c r="H26" s="199"/>
    </row>
    <row r="27" spans="1:16">
      <c r="B27" s="199"/>
      <c r="C27" s="199" t="s">
        <v>113</v>
      </c>
      <c r="D27" s="199"/>
      <c r="E27" s="199"/>
      <c r="F27" s="199"/>
      <c r="G27" s="199"/>
      <c r="H27" s="199"/>
    </row>
    <row r="28" spans="1:16">
      <c r="B28" s="199"/>
      <c r="C28" s="199"/>
      <c r="D28" s="199"/>
      <c r="E28" s="199"/>
      <c r="F28" s="199"/>
      <c r="G28" s="199"/>
      <c r="H28" s="199"/>
    </row>
    <row r="31" spans="1:16">
      <c r="J31" t="s">
        <v>113</v>
      </c>
      <c r="K31" t="s">
        <v>113</v>
      </c>
    </row>
    <row r="35" spans="10:10">
      <c r="J35" t="s">
        <v>113</v>
      </c>
    </row>
  </sheetData>
  <mergeCells count="22">
    <mergeCell ref="A1:P1"/>
    <mergeCell ref="A2:P2"/>
    <mergeCell ref="A3:A8"/>
    <mergeCell ref="B3:N3"/>
    <mergeCell ref="P3:P11"/>
    <mergeCell ref="B4:B5"/>
    <mergeCell ref="C4:C5"/>
    <mergeCell ref="D4:E5"/>
    <mergeCell ref="F4:G5"/>
    <mergeCell ref="H4:J5"/>
    <mergeCell ref="F8:G8"/>
    <mergeCell ref="A9:A11"/>
    <mergeCell ref="L4:L5"/>
    <mergeCell ref="M4:M5"/>
    <mergeCell ref="N4:N11"/>
    <mergeCell ref="D6:E6"/>
    <mergeCell ref="F6:G6"/>
    <mergeCell ref="H6:J6"/>
    <mergeCell ref="D7:E7"/>
    <mergeCell ref="F7:G7"/>
    <mergeCell ref="H7:J7"/>
    <mergeCell ref="D8:E8"/>
  </mergeCells>
  <pageMargins left="0.31496062992125984" right="0.11811023622047245" top="0.74803149606299213" bottom="0.74803149606299213" header="0" footer="0"/>
  <pageSetup paperSize="9" scale="95" orientation="landscape" r:id="rId1"/>
</worksheet>
</file>

<file path=xl/worksheets/sheet3.xml><?xml version="1.0" encoding="utf-8"?>
<worksheet xmlns="http://schemas.openxmlformats.org/spreadsheetml/2006/main" xmlns:r="http://schemas.openxmlformats.org/officeDocument/2006/relationships">
  <sheetPr>
    <tabColor rgb="FFFF0000"/>
  </sheetPr>
  <dimension ref="A1:M8"/>
  <sheetViews>
    <sheetView workbookViewId="0">
      <selection activeCell="G24" sqref="G24"/>
    </sheetView>
  </sheetViews>
  <sheetFormatPr defaultRowHeight="24"/>
  <cols>
    <col min="1" max="1" width="16.75" style="131" customWidth="1"/>
    <col min="2" max="2" width="8.75" style="131" customWidth="1"/>
    <col min="3" max="3" width="8.125" style="131" customWidth="1"/>
    <col min="4" max="4" width="7.875" style="131" customWidth="1"/>
    <col min="5" max="5" width="7.375" style="131" customWidth="1"/>
    <col min="6" max="6" width="7.5" style="131" customWidth="1"/>
    <col min="7" max="7" width="8.625" style="131" customWidth="1"/>
    <col min="8" max="8" width="6.5" style="131" customWidth="1"/>
    <col min="9" max="10" width="5.625" style="131" customWidth="1"/>
    <col min="11" max="11" width="7.25" style="131" customWidth="1"/>
    <col min="12" max="12" width="5.875" style="131" customWidth="1"/>
    <col min="13" max="13" width="6.75" style="131" customWidth="1"/>
    <col min="14" max="256" width="9" style="131"/>
    <col min="257" max="257" width="16.75" style="131" customWidth="1"/>
    <col min="258" max="258" width="8.75" style="131" customWidth="1"/>
    <col min="259" max="259" width="8.125" style="131" customWidth="1"/>
    <col min="260" max="260" width="7.875" style="131" customWidth="1"/>
    <col min="261" max="261" width="7.375" style="131" customWidth="1"/>
    <col min="262" max="262" width="7.5" style="131" customWidth="1"/>
    <col min="263" max="263" width="8.625" style="131" customWidth="1"/>
    <col min="264" max="264" width="6.5" style="131" customWidth="1"/>
    <col min="265" max="266" width="5.625" style="131" customWidth="1"/>
    <col min="267" max="267" width="7.25" style="131" customWidth="1"/>
    <col min="268" max="268" width="5.875" style="131" customWidth="1"/>
    <col min="269" max="269" width="6.75" style="131" customWidth="1"/>
    <col min="270" max="512" width="9" style="131"/>
    <col min="513" max="513" width="16.75" style="131" customWidth="1"/>
    <col min="514" max="514" width="8.75" style="131" customWidth="1"/>
    <col min="515" max="515" width="8.125" style="131" customWidth="1"/>
    <col min="516" max="516" width="7.875" style="131" customWidth="1"/>
    <col min="517" max="517" width="7.375" style="131" customWidth="1"/>
    <col min="518" max="518" width="7.5" style="131" customWidth="1"/>
    <col min="519" max="519" width="8.625" style="131" customWidth="1"/>
    <col min="520" max="520" width="6.5" style="131" customWidth="1"/>
    <col min="521" max="522" width="5.625" style="131" customWidth="1"/>
    <col min="523" max="523" width="7.25" style="131" customWidth="1"/>
    <col min="524" max="524" width="5.875" style="131" customWidth="1"/>
    <col min="525" max="525" width="6.75" style="131" customWidth="1"/>
    <col min="526" max="768" width="9" style="131"/>
    <col min="769" max="769" width="16.75" style="131" customWidth="1"/>
    <col min="770" max="770" width="8.75" style="131" customWidth="1"/>
    <col min="771" max="771" width="8.125" style="131" customWidth="1"/>
    <col min="772" max="772" width="7.875" style="131" customWidth="1"/>
    <col min="773" max="773" width="7.375" style="131" customWidth="1"/>
    <col min="774" max="774" width="7.5" style="131" customWidth="1"/>
    <col min="775" max="775" width="8.625" style="131" customWidth="1"/>
    <col min="776" max="776" width="6.5" style="131" customWidth="1"/>
    <col min="777" max="778" width="5.625" style="131" customWidth="1"/>
    <col min="779" max="779" width="7.25" style="131" customWidth="1"/>
    <col min="780" max="780" width="5.875" style="131" customWidth="1"/>
    <col min="781" max="781" width="6.75" style="131" customWidth="1"/>
    <col min="782" max="1024" width="9" style="131"/>
    <col min="1025" max="1025" width="16.75" style="131" customWidth="1"/>
    <col min="1026" max="1026" width="8.75" style="131" customWidth="1"/>
    <col min="1027" max="1027" width="8.125" style="131" customWidth="1"/>
    <col min="1028" max="1028" width="7.875" style="131" customWidth="1"/>
    <col min="1029" max="1029" width="7.375" style="131" customWidth="1"/>
    <col min="1030" max="1030" width="7.5" style="131" customWidth="1"/>
    <col min="1031" max="1031" width="8.625" style="131" customWidth="1"/>
    <col min="1032" max="1032" width="6.5" style="131" customWidth="1"/>
    <col min="1033" max="1034" width="5.625" style="131" customWidth="1"/>
    <col min="1035" max="1035" width="7.25" style="131" customWidth="1"/>
    <col min="1036" max="1036" width="5.875" style="131" customWidth="1"/>
    <col min="1037" max="1037" width="6.75" style="131" customWidth="1"/>
    <col min="1038" max="1280" width="9" style="131"/>
    <col min="1281" max="1281" width="16.75" style="131" customWidth="1"/>
    <col min="1282" max="1282" width="8.75" style="131" customWidth="1"/>
    <col min="1283" max="1283" width="8.125" style="131" customWidth="1"/>
    <col min="1284" max="1284" width="7.875" style="131" customWidth="1"/>
    <col min="1285" max="1285" width="7.375" style="131" customWidth="1"/>
    <col min="1286" max="1286" width="7.5" style="131" customWidth="1"/>
    <col min="1287" max="1287" width="8.625" style="131" customWidth="1"/>
    <col min="1288" max="1288" width="6.5" style="131" customWidth="1"/>
    <col min="1289" max="1290" width="5.625" style="131" customWidth="1"/>
    <col min="1291" max="1291" width="7.25" style="131" customWidth="1"/>
    <col min="1292" max="1292" width="5.875" style="131" customWidth="1"/>
    <col min="1293" max="1293" width="6.75" style="131" customWidth="1"/>
    <col min="1294" max="1536" width="9" style="131"/>
    <col min="1537" max="1537" width="16.75" style="131" customWidth="1"/>
    <col min="1538" max="1538" width="8.75" style="131" customWidth="1"/>
    <col min="1539" max="1539" width="8.125" style="131" customWidth="1"/>
    <col min="1540" max="1540" width="7.875" style="131" customWidth="1"/>
    <col min="1541" max="1541" width="7.375" style="131" customWidth="1"/>
    <col min="1542" max="1542" width="7.5" style="131" customWidth="1"/>
    <col min="1543" max="1543" width="8.625" style="131" customWidth="1"/>
    <col min="1544" max="1544" width="6.5" style="131" customWidth="1"/>
    <col min="1545" max="1546" width="5.625" style="131" customWidth="1"/>
    <col min="1547" max="1547" width="7.25" style="131" customWidth="1"/>
    <col min="1548" max="1548" width="5.875" style="131" customWidth="1"/>
    <col min="1549" max="1549" width="6.75" style="131" customWidth="1"/>
    <col min="1550" max="1792" width="9" style="131"/>
    <col min="1793" max="1793" width="16.75" style="131" customWidth="1"/>
    <col min="1794" max="1794" width="8.75" style="131" customWidth="1"/>
    <col min="1795" max="1795" width="8.125" style="131" customWidth="1"/>
    <col min="1796" max="1796" width="7.875" style="131" customWidth="1"/>
    <col min="1797" max="1797" width="7.375" style="131" customWidth="1"/>
    <col min="1798" max="1798" width="7.5" style="131" customWidth="1"/>
    <col min="1799" max="1799" width="8.625" style="131" customWidth="1"/>
    <col min="1800" max="1800" width="6.5" style="131" customWidth="1"/>
    <col min="1801" max="1802" width="5.625" style="131" customWidth="1"/>
    <col min="1803" max="1803" width="7.25" style="131" customWidth="1"/>
    <col min="1804" max="1804" width="5.875" style="131" customWidth="1"/>
    <col min="1805" max="1805" width="6.75" style="131" customWidth="1"/>
    <col min="1806" max="2048" width="9" style="131"/>
    <col min="2049" max="2049" width="16.75" style="131" customWidth="1"/>
    <col min="2050" max="2050" width="8.75" style="131" customWidth="1"/>
    <col min="2051" max="2051" width="8.125" style="131" customWidth="1"/>
    <col min="2052" max="2052" width="7.875" style="131" customWidth="1"/>
    <col min="2053" max="2053" width="7.375" style="131" customWidth="1"/>
    <col min="2054" max="2054" width="7.5" style="131" customWidth="1"/>
    <col min="2055" max="2055" width="8.625" style="131" customWidth="1"/>
    <col min="2056" max="2056" width="6.5" style="131" customWidth="1"/>
    <col min="2057" max="2058" width="5.625" style="131" customWidth="1"/>
    <col min="2059" max="2059" width="7.25" style="131" customWidth="1"/>
    <col min="2060" max="2060" width="5.875" style="131" customWidth="1"/>
    <col min="2061" max="2061" width="6.75" style="131" customWidth="1"/>
    <col min="2062" max="2304" width="9" style="131"/>
    <col min="2305" max="2305" width="16.75" style="131" customWidth="1"/>
    <col min="2306" max="2306" width="8.75" style="131" customWidth="1"/>
    <col min="2307" max="2307" width="8.125" style="131" customWidth="1"/>
    <col min="2308" max="2308" width="7.875" style="131" customWidth="1"/>
    <col min="2309" max="2309" width="7.375" style="131" customWidth="1"/>
    <col min="2310" max="2310" width="7.5" style="131" customWidth="1"/>
    <col min="2311" max="2311" width="8.625" style="131" customWidth="1"/>
    <col min="2312" max="2312" width="6.5" style="131" customWidth="1"/>
    <col min="2313" max="2314" width="5.625" style="131" customWidth="1"/>
    <col min="2315" max="2315" width="7.25" style="131" customWidth="1"/>
    <col min="2316" max="2316" width="5.875" style="131" customWidth="1"/>
    <col min="2317" max="2317" width="6.75" style="131" customWidth="1"/>
    <col min="2318" max="2560" width="9" style="131"/>
    <col min="2561" max="2561" width="16.75" style="131" customWidth="1"/>
    <col min="2562" max="2562" width="8.75" style="131" customWidth="1"/>
    <col min="2563" max="2563" width="8.125" style="131" customWidth="1"/>
    <col min="2564" max="2564" width="7.875" style="131" customWidth="1"/>
    <col min="2565" max="2565" width="7.375" style="131" customWidth="1"/>
    <col min="2566" max="2566" width="7.5" style="131" customWidth="1"/>
    <col min="2567" max="2567" width="8.625" style="131" customWidth="1"/>
    <col min="2568" max="2568" width="6.5" style="131" customWidth="1"/>
    <col min="2569" max="2570" width="5.625" style="131" customWidth="1"/>
    <col min="2571" max="2571" width="7.25" style="131" customWidth="1"/>
    <col min="2572" max="2572" width="5.875" style="131" customWidth="1"/>
    <col min="2573" max="2573" width="6.75" style="131" customWidth="1"/>
    <col min="2574" max="2816" width="9" style="131"/>
    <col min="2817" max="2817" width="16.75" style="131" customWidth="1"/>
    <col min="2818" max="2818" width="8.75" style="131" customWidth="1"/>
    <col min="2819" max="2819" width="8.125" style="131" customWidth="1"/>
    <col min="2820" max="2820" width="7.875" style="131" customWidth="1"/>
    <col min="2821" max="2821" width="7.375" style="131" customWidth="1"/>
    <col min="2822" max="2822" width="7.5" style="131" customWidth="1"/>
    <col min="2823" max="2823" width="8.625" style="131" customWidth="1"/>
    <col min="2824" max="2824" width="6.5" style="131" customWidth="1"/>
    <col min="2825" max="2826" width="5.625" style="131" customWidth="1"/>
    <col min="2827" max="2827" width="7.25" style="131" customWidth="1"/>
    <col min="2828" max="2828" width="5.875" style="131" customWidth="1"/>
    <col min="2829" max="2829" width="6.75" style="131" customWidth="1"/>
    <col min="2830" max="3072" width="9" style="131"/>
    <col min="3073" max="3073" width="16.75" style="131" customWidth="1"/>
    <col min="3074" max="3074" width="8.75" style="131" customWidth="1"/>
    <col min="3075" max="3075" width="8.125" style="131" customWidth="1"/>
    <col min="3076" max="3076" width="7.875" style="131" customWidth="1"/>
    <col min="3077" max="3077" width="7.375" style="131" customWidth="1"/>
    <col min="3078" max="3078" width="7.5" style="131" customWidth="1"/>
    <col min="3079" max="3079" width="8.625" style="131" customWidth="1"/>
    <col min="3080" max="3080" width="6.5" style="131" customWidth="1"/>
    <col min="3081" max="3082" width="5.625" style="131" customWidth="1"/>
    <col min="3083" max="3083" width="7.25" style="131" customWidth="1"/>
    <col min="3084" max="3084" width="5.875" style="131" customWidth="1"/>
    <col min="3085" max="3085" width="6.75" style="131" customWidth="1"/>
    <col min="3086" max="3328" width="9" style="131"/>
    <col min="3329" max="3329" width="16.75" style="131" customWidth="1"/>
    <col min="3330" max="3330" width="8.75" style="131" customWidth="1"/>
    <col min="3331" max="3331" width="8.125" style="131" customWidth="1"/>
    <col min="3332" max="3332" width="7.875" style="131" customWidth="1"/>
    <col min="3333" max="3333" width="7.375" style="131" customWidth="1"/>
    <col min="3334" max="3334" width="7.5" style="131" customWidth="1"/>
    <col min="3335" max="3335" width="8.625" style="131" customWidth="1"/>
    <col min="3336" max="3336" width="6.5" style="131" customWidth="1"/>
    <col min="3337" max="3338" width="5.625" style="131" customWidth="1"/>
    <col min="3339" max="3339" width="7.25" style="131" customWidth="1"/>
    <col min="3340" max="3340" width="5.875" style="131" customWidth="1"/>
    <col min="3341" max="3341" width="6.75" style="131" customWidth="1"/>
    <col min="3342" max="3584" width="9" style="131"/>
    <col min="3585" max="3585" width="16.75" style="131" customWidth="1"/>
    <col min="3586" max="3586" width="8.75" style="131" customWidth="1"/>
    <col min="3587" max="3587" width="8.125" style="131" customWidth="1"/>
    <col min="3588" max="3588" width="7.875" style="131" customWidth="1"/>
    <col min="3589" max="3589" width="7.375" style="131" customWidth="1"/>
    <col min="3590" max="3590" width="7.5" style="131" customWidth="1"/>
    <col min="3591" max="3591" width="8.625" style="131" customWidth="1"/>
    <col min="3592" max="3592" width="6.5" style="131" customWidth="1"/>
    <col min="3593" max="3594" width="5.625" style="131" customWidth="1"/>
    <col min="3595" max="3595" width="7.25" style="131" customWidth="1"/>
    <col min="3596" max="3596" width="5.875" style="131" customWidth="1"/>
    <col min="3597" max="3597" width="6.75" style="131" customWidth="1"/>
    <col min="3598" max="3840" width="9" style="131"/>
    <col min="3841" max="3841" width="16.75" style="131" customWidth="1"/>
    <col min="3842" max="3842" width="8.75" style="131" customWidth="1"/>
    <col min="3843" max="3843" width="8.125" style="131" customWidth="1"/>
    <col min="3844" max="3844" width="7.875" style="131" customWidth="1"/>
    <col min="3845" max="3845" width="7.375" style="131" customWidth="1"/>
    <col min="3846" max="3846" width="7.5" style="131" customWidth="1"/>
    <col min="3847" max="3847" width="8.625" style="131" customWidth="1"/>
    <col min="3848" max="3848" width="6.5" style="131" customWidth="1"/>
    <col min="3849" max="3850" width="5.625" style="131" customWidth="1"/>
    <col min="3851" max="3851" width="7.25" style="131" customWidth="1"/>
    <col min="3852" max="3852" width="5.875" style="131" customWidth="1"/>
    <col min="3853" max="3853" width="6.75" style="131" customWidth="1"/>
    <col min="3854" max="4096" width="9" style="131"/>
    <col min="4097" max="4097" width="16.75" style="131" customWidth="1"/>
    <col min="4098" max="4098" width="8.75" style="131" customWidth="1"/>
    <col min="4099" max="4099" width="8.125" style="131" customWidth="1"/>
    <col min="4100" max="4100" width="7.875" style="131" customWidth="1"/>
    <col min="4101" max="4101" width="7.375" style="131" customWidth="1"/>
    <col min="4102" max="4102" width="7.5" style="131" customWidth="1"/>
    <col min="4103" max="4103" width="8.625" style="131" customWidth="1"/>
    <col min="4104" max="4104" width="6.5" style="131" customWidth="1"/>
    <col min="4105" max="4106" width="5.625" style="131" customWidth="1"/>
    <col min="4107" max="4107" width="7.25" style="131" customWidth="1"/>
    <col min="4108" max="4108" width="5.875" style="131" customWidth="1"/>
    <col min="4109" max="4109" width="6.75" style="131" customWidth="1"/>
    <col min="4110" max="4352" width="9" style="131"/>
    <col min="4353" max="4353" width="16.75" style="131" customWidth="1"/>
    <col min="4354" max="4354" width="8.75" style="131" customWidth="1"/>
    <col min="4355" max="4355" width="8.125" style="131" customWidth="1"/>
    <col min="4356" max="4356" width="7.875" style="131" customWidth="1"/>
    <col min="4357" max="4357" width="7.375" style="131" customWidth="1"/>
    <col min="4358" max="4358" width="7.5" style="131" customWidth="1"/>
    <col min="4359" max="4359" width="8.625" style="131" customWidth="1"/>
    <col min="4360" max="4360" width="6.5" style="131" customWidth="1"/>
    <col min="4361" max="4362" width="5.625" style="131" customWidth="1"/>
    <col min="4363" max="4363" width="7.25" style="131" customWidth="1"/>
    <col min="4364" max="4364" width="5.875" style="131" customWidth="1"/>
    <col min="4365" max="4365" width="6.75" style="131" customWidth="1"/>
    <col min="4366" max="4608" width="9" style="131"/>
    <col min="4609" max="4609" width="16.75" style="131" customWidth="1"/>
    <col min="4610" max="4610" width="8.75" style="131" customWidth="1"/>
    <col min="4611" max="4611" width="8.125" style="131" customWidth="1"/>
    <col min="4612" max="4612" width="7.875" style="131" customWidth="1"/>
    <col min="4613" max="4613" width="7.375" style="131" customWidth="1"/>
    <col min="4614" max="4614" width="7.5" style="131" customWidth="1"/>
    <col min="4615" max="4615" width="8.625" style="131" customWidth="1"/>
    <col min="4616" max="4616" width="6.5" style="131" customWidth="1"/>
    <col min="4617" max="4618" width="5.625" style="131" customWidth="1"/>
    <col min="4619" max="4619" width="7.25" style="131" customWidth="1"/>
    <col min="4620" max="4620" width="5.875" style="131" customWidth="1"/>
    <col min="4621" max="4621" width="6.75" style="131" customWidth="1"/>
    <col min="4622" max="4864" width="9" style="131"/>
    <col min="4865" max="4865" width="16.75" style="131" customWidth="1"/>
    <col min="4866" max="4866" width="8.75" style="131" customWidth="1"/>
    <col min="4867" max="4867" width="8.125" style="131" customWidth="1"/>
    <col min="4868" max="4868" width="7.875" style="131" customWidth="1"/>
    <col min="4869" max="4869" width="7.375" style="131" customWidth="1"/>
    <col min="4870" max="4870" width="7.5" style="131" customWidth="1"/>
    <col min="4871" max="4871" width="8.625" style="131" customWidth="1"/>
    <col min="4872" max="4872" width="6.5" style="131" customWidth="1"/>
    <col min="4873" max="4874" width="5.625" style="131" customWidth="1"/>
    <col min="4875" max="4875" width="7.25" style="131" customWidth="1"/>
    <col min="4876" max="4876" width="5.875" style="131" customWidth="1"/>
    <col min="4877" max="4877" width="6.75" style="131" customWidth="1"/>
    <col min="4878" max="5120" width="9" style="131"/>
    <col min="5121" max="5121" width="16.75" style="131" customWidth="1"/>
    <col min="5122" max="5122" width="8.75" style="131" customWidth="1"/>
    <col min="5123" max="5123" width="8.125" style="131" customWidth="1"/>
    <col min="5124" max="5124" width="7.875" style="131" customWidth="1"/>
    <col min="5125" max="5125" width="7.375" style="131" customWidth="1"/>
    <col min="5126" max="5126" width="7.5" style="131" customWidth="1"/>
    <col min="5127" max="5127" width="8.625" style="131" customWidth="1"/>
    <col min="5128" max="5128" width="6.5" style="131" customWidth="1"/>
    <col min="5129" max="5130" width="5.625" style="131" customWidth="1"/>
    <col min="5131" max="5131" width="7.25" style="131" customWidth="1"/>
    <col min="5132" max="5132" width="5.875" style="131" customWidth="1"/>
    <col min="5133" max="5133" width="6.75" style="131" customWidth="1"/>
    <col min="5134" max="5376" width="9" style="131"/>
    <col min="5377" max="5377" width="16.75" style="131" customWidth="1"/>
    <col min="5378" max="5378" width="8.75" style="131" customWidth="1"/>
    <col min="5379" max="5379" width="8.125" style="131" customWidth="1"/>
    <col min="5380" max="5380" width="7.875" style="131" customWidth="1"/>
    <col min="5381" max="5381" width="7.375" style="131" customWidth="1"/>
    <col min="5382" max="5382" width="7.5" style="131" customWidth="1"/>
    <col min="5383" max="5383" width="8.625" style="131" customWidth="1"/>
    <col min="5384" max="5384" width="6.5" style="131" customWidth="1"/>
    <col min="5385" max="5386" width="5.625" style="131" customWidth="1"/>
    <col min="5387" max="5387" width="7.25" style="131" customWidth="1"/>
    <col min="5388" max="5388" width="5.875" style="131" customWidth="1"/>
    <col min="5389" max="5389" width="6.75" style="131" customWidth="1"/>
    <col min="5390" max="5632" width="9" style="131"/>
    <col min="5633" max="5633" width="16.75" style="131" customWidth="1"/>
    <col min="5634" max="5634" width="8.75" style="131" customWidth="1"/>
    <col min="5635" max="5635" width="8.125" style="131" customWidth="1"/>
    <col min="5636" max="5636" width="7.875" style="131" customWidth="1"/>
    <col min="5637" max="5637" width="7.375" style="131" customWidth="1"/>
    <col min="5638" max="5638" width="7.5" style="131" customWidth="1"/>
    <col min="5639" max="5639" width="8.625" style="131" customWidth="1"/>
    <col min="5640" max="5640" width="6.5" style="131" customWidth="1"/>
    <col min="5641" max="5642" width="5.625" style="131" customWidth="1"/>
    <col min="5643" max="5643" width="7.25" style="131" customWidth="1"/>
    <col min="5644" max="5644" width="5.875" style="131" customWidth="1"/>
    <col min="5645" max="5645" width="6.75" style="131" customWidth="1"/>
    <col min="5646" max="5888" width="9" style="131"/>
    <col min="5889" max="5889" width="16.75" style="131" customWidth="1"/>
    <col min="5890" max="5890" width="8.75" style="131" customWidth="1"/>
    <col min="5891" max="5891" width="8.125" style="131" customWidth="1"/>
    <col min="5892" max="5892" width="7.875" style="131" customWidth="1"/>
    <col min="5893" max="5893" width="7.375" style="131" customWidth="1"/>
    <col min="5894" max="5894" width="7.5" style="131" customWidth="1"/>
    <col min="5895" max="5895" width="8.625" style="131" customWidth="1"/>
    <col min="5896" max="5896" width="6.5" style="131" customWidth="1"/>
    <col min="5897" max="5898" width="5.625" style="131" customWidth="1"/>
    <col min="5899" max="5899" width="7.25" style="131" customWidth="1"/>
    <col min="5900" max="5900" width="5.875" style="131" customWidth="1"/>
    <col min="5901" max="5901" width="6.75" style="131" customWidth="1"/>
    <col min="5902" max="6144" width="9" style="131"/>
    <col min="6145" max="6145" width="16.75" style="131" customWidth="1"/>
    <col min="6146" max="6146" width="8.75" style="131" customWidth="1"/>
    <col min="6147" max="6147" width="8.125" style="131" customWidth="1"/>
    <col min="6148" max="6148" width="7.875" style="131" customWidth="1"/>
    <col min="6149" max="6149" width="7.375" style="131" customWidth="1"/>
    <col min="6150" max="6150" width="7.5" style="131" customWidth="1"/>
    <col min="6151" max="6151" width="8.625" style="131" customWidth="1"/>
    <col min="6152" max="6152" width="6.5" style="131" customWidth="1"/>
    <col min="6153" max="6154" width="5.625" style="131" customWidth="1"/>
    <col min="6155" max="6155" width="7.25" style="131" customWidth="1"/>
    <col min="6156" max="6156" width="5.875" style="131" customWidth="1"/>
    <col min="6157" max="6157" width="6.75" style="131" customWidth="1"/>
    <col min="6158" max="6400" width="9" style="131"/>
    <col min="6401" max="6401" width="16.75" style="131" customWidth="1"/>
    <col min="6402" max="6402" width="8.75" style="131" customWidth="1"/>
    <col min="6403" max="6403" width="8.125" style="131" customWidth="1"/>
    <col min="6404" max="6404" width="7.875" style="131" customWidth="1"/>
    <col min="6405" max="6405" width="7.375" style="131" customWidth="1"/>
    <col min="6406" max="6406" width="7.5" style="131" customWidth="1"/>
    <col min="6407" max="6407" width="8.625" style="131" customWidth="1"/>
    <col min="6408" max="6408" width="6.5" style="131" customWidth="1"/>
    <col min="6409" max="6410" width="5.625" style="131" customWidth="1"/>
    <col min="6411" max="6411" width="7.25" style="131" customWidth="1"/>
    <col min="6412" max="6412" width="5.875" style="131" customWidth="1"/>
    <col min="6413" max="6413" width="6.75" style="131" customWidth="1"/>
    <col min="6414" max="6656" width="9" style="131"/>
    <col min="6657" max="6657" width="16.75" style="131" customWidth="1"/>
    <col min="6658" max="6658" width="8.75" style="131" customWidth="1"/>
    <col min="6659" max="6659" width="8.125" style="131" customWidth="1"/>
    <col min="6660" max="6660" width="7.875" style="131" customWidth="1"/>
    <col min="6661" max="6661" width="7.375" style="131" customWidth="1"/>
    <col min="6662" max="6662" width="7.5" style="131" customWidth="1"/>
    <col min="6663" max="6663" width="8.625" style="131" customWidth="1"/>
    <col min="6664" max="6664" width="6.5" style="131" customWidth="1"/>
    <col min="6665" max="6666" width="5.625" style="131" customWidth="1"/>
    <col min="6667" max="6667" width="7.25" style="131" customWidth="1"/>
    <col min="6668" max="6668" width="5.875" style="131" customWidth="1"/>
    <col min="6669" max="6669" width="6.75" style="131" customWidth="1"/>
    <col min="6670" max="6912" width="9" style="131"/>
    <col min="6913" max="6913" width="16.75" style="131" customWidth="1"/>
    <col min="6914" max="6914" width="8.75" style="131" customWidth="1"/>
    <col min="6915" max="6915" width="8.125" style="131" customWidth="1"/>
    <col min="6916" max="6916" width="7.875" style="131" customWidth="1"/>
    <col min="6917" max="6917" width="7.375" style="131" customWidth="1"/>
    <col min="6918" max="6918" width="7.5" style="131" customWidth="1"/>
    <col min="6919" max="6919" width="8.625" style="131" customWidth="1"/>
    <col min="6920" max="6920" width="6.5" style="131" customWidth="1"/>
    <col min="6921" max="6922" width="5.625" style="131" customWidth="1"/>
    <col min="6923" max="6923" width="7.25" style="131" customWidth="1"/>
    <col min="6924" max="6924" width="5.875" style="131" customWidth="1"/>
    <col min="6925" max="6925" width="6.75" style="131" customWidth="1"/>
    <col min="6926" max="7168" width="9" style="131"/>
    <col min="7169" max="7169" width="16.75" style="131" customWidth="1"/>
    <col min="7170" max="7170" width="8.75" style="131" customWidth="1"/>
    <col min="7171" max="7171" width="8.125" style="131" customWidth="1"/>
    <col min="7172" max="7172" width="7.875" style="131" customWidth="1"/>
    <col min="7173" max="7173" width="7.375" style="131" customWidth="1"/>
    <col min="7174" max="7174" width="7.5" style="131" customWidth="1"/>
    <col min="7175" max="7175" width="8.625" style="131" customWidth="1"/>
    <col min="7176" max="7176" width="6.5" style="131" customWidth="1"/>
    <col min="7177" max="7178" width="5.625" style="131" customWidth="1"/>
    <col min="7179" max="7179" width="7.25" style="131" customWidth="1"/>
    <col min="7180" max="7180" width="5.875" style="131" customWidth="1"/>
    <col min="7181" max="7181" width="6.75" style="131" customWidth="1"/>
    <col min="7182" max="7424" width="9" style="131"/>
    <col min="7425" max="7425" width="16.75" style="131" customWidth="1"/>
    <col min="7426" max="7426" width="8.75" style="131" customWidth="1"/>
    <col min="7427" max="7427" width="8.125" style="131" customWidth="1"/>
    <col min="7428" max="7428" width="7.875" style="131" customWidth="1"/>
    <col min="7429" max="7429" width="7.375" style="131" customWidth="1"/>
    <col min="7430" max="7430" width="7.5" style="131" customWidth="1"/>
    <col min="7431" max="7431" width="8.625" style="131" customWidth="1"/>
    <col min="7432" max="7432" width="6.5" style="131" customWidth="1"/>
    <col min="7433" max="7434" width="5.625" style="131" customWidth="1"/>
    <col min="7435" max="7435" width="7.25" style="131" customWidth="1"/>
    <col min="7436" max="7436" width="5.875" style="131" customWidth="1"/>
    <col min="7437" max="7437" width="6.75" style="131" customWidth="1"/>
    <col min="7438" max="7680" width="9" style="131"/>
    <col min="7681" max="7681" width="16.75" style="131" customWidth="1"/>
    <col min="7682" max="7682" width="8.75" style="131" customWidth="1"/>
    <col min="7683" max="7683" width="8.125" style="131" customWidth="1"/>
    <col min="7684" max="7684" width="7.875" style="131" customWidth="1"/>
    <col min="7685" max="7685" width="7.375" style="131" customWidth="1"/>
    <col min="7686" max="7686" width="7.5" style="131" customWidth="1"/>
    <col min="7687" max="7687" width="8.625" style="131" customWidth="1"/>
    <col min="7688" max="7688" width="6.5" style="131" customWidth="1"/>
    <col min="7689" max="7690" width="5.625" style="131" customWidth="1"/>
    <col min="7691" max="7691" width="7.25" style="131" customWidth="1"/>
    <col min="7692" max="7692" width="5.875" style="131" customWidth="1"/>
    <col min="7693" max="7693" width="6.75" style="131" customWidth="1"/>
    <col min="7694" max="7936" width="9" style="131"/>
    <col min="7937" max="7937" width="16.75" style="131" customWidth="1"/>
    <col min="7938" max="7938" width="8.75" style="131" customWidth="1"/>
    <col min="7939" max="7939" width="8.125" style="131" customWidth="1"/>
    <col min="7940" max="7940" width="7.875" style="131" customWidth="1"/>
    <col min="7941" max="7941" width="7.375" style="131" customWidth="1"/>
    <col min="7942" max="7942" width="7.5" style="131" customWidth="1"/>
    <col min="7943" max="7943" width="8.625" style="131" customWidth="1"/>
    <col min="7944" max="7944" width="6.5" style="131" customWidth="1"/>
    <col min="7945" max="7946" width="5.625" style="131" customWidth="1"/>
    <col min="7947" max="7947" width="7.25" style="131" customWidth="1"/>
    <col min="7948" max="7948" width="5.875" style="131" customWidth="1"/>
    <col min="7949" max="7949" width="6.75" style="131" customWidth="1"/>
    <col min="7950" max="8192" width="9" style="131"/>
    <col min="8193" max="8193" width="16.75" style="131" customWidth="1"/>
    <col min="8194" max="8194" width="8.75" style="131" customWidth="1"/>
    <col min="8195" max="8195" width="8.125" style="131" customWidth="1"/>
    <col min="8196" max="8196" width="7.875" style="131" customWidth="1"/>
    <col min="8197" max="8197" width="7.375" style="131" customWidth="1"/>
    <col min="8198" max="8198" width="7.5" style="131" customWidth="1"/>
    <col min="8199" max="8199" width="8.625" style="131" customWidth="1"/>
    <col min="8200" max="8200" width="6.5" style="131" customWidth="1"/>
    <col min="8201" max="8202" width="5.625" style="131" customWidth="1"/>
    <col min="8203" max="8203" width="7.25" style="131" customWidth="1"/>
    <col min="8204" max="8204" width="5.875" style="131" customWidth="1"/>
    <col min="8205" max="8205" width="6.75" style="131" customWidth="1"/>
    <col min="8206" max="8448" width="9" style="131"/>
    <col min="8449" max="8449" width="16.75" style="131" customWidth="1"/>
    <col min="8450" max="8450" width="8.75" style="131" customWidth="1"/>
    <col min="8451" max="8451" width="8.125" style="131" customWidth="1"/>
    <col min="8452" max="8452" width="7.875" style="131" customWidth="1"/>
    <col min="8453" max="8453" width="7.375" style="131" customWidth="1"/>
    <col min="8454" max="8454" width="7.5" style="131" customWidth="1"/>
    <col min="8455" max="8455" width="8.625" style="131" customWidth="1"/>
    <col min="8456" max="8456" width="6.5" style="131" customWidth="1"/>
    <col min="8457" max="8458" width="5.625" style="131" customWidth="1"/>
    <col min="8459" max="8459" width="7.25" style="131" customWidth="1"/>
    <col min="8460" max="8460" width="5.875" style="131" customWidth="1"/>
    <col min="8461" max="8461" width="6.75" style="131" customWidth="1"/>
    <col min="8462" max="8704" width="9" style="131"/>
    <col min="8705" max="8705" width="16.75" style="131" customWidth="1"/>
    <col min="8706" max="8706" width="8.75" style="131" customWidth="1"/>
    <col min="8707" max="8707" width="8.125" style="131" customWidth="1"/>
    <col min="8708" max="8708" width="7.875" style="131" customWidth="1"/>
    <col min="8709" max="8709" width="7.375" style="131" customWidth="1"/>
    <col min="8710" max="8710" width="7.5" style="131" customWidth="1"/>
    <col min="8711" max="8711" width="8.625" style="131" customWidth="1"/>
    <col min="8712" max="8712" width="6.5" style="131" customWidth="1"/>
    <col min="8713" max="8714" width="5.625" style="131" customWidth="1"/>
    <col min="8715" max="8715" width="7.25" style="131" customWidth="1"/>
    <col min="8716" max="8716" width="5.875" style="131" customWidth="1"/>
    <col min="8717" max="8717" width="6.75" style="131" customWidth="1"/>
    <col min="8718" max="8960" width="9" style="131"/>
    <col min="8961" max="8961" width="16.75" style="131" customWidth="1"/>
    <col min="8962" max="8962" width="8.75" style="131" customWidth="1"/>
    <col min="8963" max="8963" width="8.125" style="131" customWidth="1"/>
    <col min="8964" max="8964" width="7.875" style="131" customWidth="1"/>
    <col min="8965" max="8965" width="7.375" style="131" customWidth="1"/>
    <col min="8966" max="8966" width="7.5" style="131" customWidth="1"/>
    <col min="8967" max="8967" width="8.625" style="131" customWidth="1"/>
    <col min="8968" max="8968" width="6.5" style="131" customWidth="1"/>
    <col min="8969" max="8970" width="5.625" style="131" customWidth="1"/>
    <col min="8971" max="8971" width="7.25" style="131" customWidth="1"/>
    <col min="8972" max="8972" width="5.875" style="131" customWidth="1"/>
    <col min="8973" max="8973" width="6.75" style="131" customWidth="1"/>
    <col min="8974" max="9216" width="9" style="131"/>
    <col min="9217" max="9217" width="16.75" style="131" customWidth="1"/>
    <col min="9218" max="9218" width="8.75" style="131" customWidth="1"/>
    <col min="9219" max="9219" width="8.125" style="131" customWidth="1"/>
    <col min="9220" max="9220" width="7.875" style="131" customWidth="1"/>
    <col min="9221" max="9221" width="7.375" style="131" customWidth="1"/>
    <col min="9222" max="9222" width="7.5" style="131" customWidth="1"/>
    <col min="9223" max="9223" width="8.625" style="131" customWidth="1"/>
    <col min="9224" max="9224" width="6.5" style="131" customWidth="1"/>
    <col min="9225" max="9226" width="5.625" style="131" customWidth="1"/>
    <col min="9227" max="9227" width="7.25" style="131" customWidth="1"/>
    <col min="9228" max="9228" width="5.875" style="131" customWidth="1"/>
    <col min="9229" max="9229" width="6.75" style="131" customWidth="1"/>
    <col min="9230" max="9472" width="9" style="131"/>
    <col min="9473" max="9473" width="16.75" style="131" customWidth="1"/>
    <col min="9474" max="9474" width="8.75" style="131" customWidth="1"/>
    <col min="9475" max="9475" width="8.125" style="131" customWidth="1"/>
    <col min="9476" max="9476" width="7.875" style="131" customWidth="1"/>
    <col min="9477" max="9477" width="7.375" style="131" customWidth="1"/>
    <col min="9478" max="9478" width="7.5" style="131" customWidth="1"/>
    <col min="9479" max="9479" width="8.625" style="131" customWidth="1"/>
    <col min="9480" max="9480" width="6.5" style="131" customWidth="1"/>
    <col min="9481" max="9482" width="5.625" style="131" customWidth="1"/>
    <col min="9483" max="9483" width="7.25" style="131" customWidth="1"/>
    <col min="9484" max="9484" width="5.875" style="131" customWidth="1"/>
    <col min="9485" max="9485" width="6.75" style="131" customWidth="1"/>
    <col min="9486" max="9728" width="9" style="131"/>
    <col min="9729" max="9729" width="16.75" style="131" customWidth="1"/>
    <col min="9730" max="9730" width="8.75" style="131" customWidth="1"/>
    <col min="9731" max="9731" width="8.125" style="131" customWidth="1"/>
    <col min="9732" max="9732" width="7.875" style="131" customWidth="1"/>
    <col min="9733" max="9733" width="7.375" style="131" customWidth="1"/>
    <col min="9734" max="9734" width="7.5" style="131" customWidth="1"/>
    <col min="9735" max="9735" width="8.625" style="131" customWidth="1"/>
    <col min="9736" max="9736" width="6.5" style="131" customWidth="1"/>
    <col min="9737" max="9738" width="5.625" style="131" customWidth="1"/>
    <col min="9739" max="9739" width="7.25" style="131" customWidth="1"/>
    <col min="9740" max="9740" width="5.875" style="131" customWidth="1"/>
    <col min="9741" max="9741" width="6.75" style="131" customWidth="1"/>
    <col min="9742" max="9984" width="9" style="131"/>
    <col min="9985" max="9985" width="16.75" style="131" customWidth="1"/>
    <col min="9986" max="9986" width="8.75" style="131" customWidth="1"/>
    <col min="9987" max="9987" width="8.125" style="131" customWidth="1"/>
    <col min="9988" max="9988" width="7.875" style="131" customWidth="1"/>
    <col min="9989" max="9989" width="7.375" style="131" customWidth="1"/>
    <col min="9990" max="9990" width="7.5" style="131" customWidth="1"/>
    <col min="9991" max="9991" width="8.625" style="131" customWidth="1"/>
    <col min="9992" max="9992" width="6.5" style="131" customWidth="1"/>
    <col min="9993" max="9994" width="5.625" style="131" customWidth="1"/>
    <col min="9995" max="9995" width="7.25" style="131" customWidth="1"/>
    <col min="9996" max="9996" width="5.875" style="131" customWidth="1"/>
    <col min="9997" max="9997" width="6.75" style="131" customWidth="1"/>
    <col min="9998" max="10240" width="9" style="131"/>
    <col min="10241" max="10241" width="16.75" style="131" customWidth="1"/>
    <col min="10242" max="10242" width="8.75" style="131" customWidth="1"/>
    <col min="10243" max="10243" width="8.125" style="131" customWidth="1"/>
    <col min="10244" max="10244" width="7.875" style="131" customWidth="1"/>
    <col min="10245" max="10245" width="7.375" style="131" customWidth="1"/>
    <col min="10246" max="10246" width="7.5" style="131" customWidth="1"/>
    <col min="10247" max="10247" width="8.625" style="131" customWidth="1"/>
    <col min="10248" max="10248" width="6.5" style="131" customWidth="1"/>
    <col min="10249" max="10250" width="5.625" style="131" customWidth="1"/>
    <col min="10251" max="10251" width="7.25" style="131" customWidth="1"/>
    <col min="10252" max="10252" width="5.875" style="131" customWidth="1"/>
    <col min="10253" max="10253" width="6.75" style="131" customWidth="1"/>
    <col min="10254" max="10496" width="9" style="131"/>
    <col min="10497" max="10497" width="16.75" style="131" customWidth="1"/>
    <col min="10498" max="10498" width="8.75" style="131" customWidth="1"/>
    <col min="10499" max="10499" width="8.125" style="131" customWidth="1"/>
    <col min="10500" max="10500" width="7.875" style="131" customWidth="1"/>
    <col min="10501" max="10501" width="7.375" style="131" customWidth="1"/>
    <col min="10502" max="10502" width="7.5" style="131" customWidth="1"/>
    <col min="10503" max="10503" width="8.625" style="131" customWidth="1"/>
    <col min="10504" max="10504" width="6.5" style="131" customWidth="1"/>
    <col min="10505" max="10506" width="5.625" style="131" customWidth="1"/>
    <col min="10507" max="10507" width="7.25" style="131" customWidth="1"/>
    <col min="10508" max="10508" width="5.875" style="131" customWidth="1"/>
    <col min="10509" max="10509" width="6.75" style="131" customWidth="1"/>
    <col min="10510" max="10752" width="9" style="131"/>
    <col min="10753" max="10753" width="16.75" style="131" customWidth="1"/>
    <col min="10754" max="10754" width="8.75" style="131" customWidth="1"/>
    <col min="10755" max="10755" width="8.125" style="131" customWidth="1"/>
    <col min="10756" max="10756" width="7.875" style="131" customWidth="1"/>
    <col min="10757" max="10757" width="7.375" style="131" customWidth="1"/>
    <col min="10758" max="10758" width="7.5" style="131" customWidth="1"/>
    <col min="10759" max="10759" width="8.625" style="131" customWidth="1"/>
    <col min="10760" max="10760" width="6.5" style="131" customWidth="1"/>
    <col min="10761" max="10762" width="5.625" style="131" customWidth="1"/>
    <col min="10763" max="10763" width="7.25" style="131" customWidth="1"/>
    <col min="10764" max="10764" width="5.875" style="131" customWidth="1"/>
    <col min="10765" max="10765" width="6.75" style="131" customWidth="1"/>
    <col min="10766" max="11008" width="9" style="131"/>
    <col min="11009" max="11009" width="16.75" style="131" customWidth="1"/>
    <col min="11010" max="11010" width="8.75" style="131" customWidth="1"/>
    <col min="11011" max="11011" width="8.125" style="131" customWidth="1"/>
    <col min="11012" max="11012" width="7.875" style="131" customWidth="1"/>
    <col min="11013" max="11013" width="7.375" style="131" customWidth="1"/>
    <col min="11014" max="11014" width="7.5" style="131" customWidth="1"/>
    <col min="11015" max="11015" width="8.625" style="131" customWidth="1"/>
    <col min="11016" max="11016" width="6.5" style="131" customWidth="1"/>
    <col min="11017" max="11018" width="5.625" style="131" customWidth="1"/>
    <col min="11019" max="11019" width="7.25" style="131" customWidth="1"/>
    <col min="11020" max="11020" width="5.875" style="131" customWidth="1"/>
    <col min="11021" max="11021" width="6.75" style="131" customWidth="1"/>
    <col min="11022" max="11264" width="9" style="131"/>
    <col min="11265" max="11265" width="16.75" style="131" customWidth="1"/>
    <col min="11266" max="11266" width="8.75" style="131" customWidth="1"/>
    <col min="11267" max="11267" width="8.125" style="131" customWidth="1"/>
    <col min="11268" max="11268" width="7.875" style="131" customWidth="1"/>
    <col min="11269" max="11269" width="7.375" style="131" customWidth="1"/>
    <col min="11270" max="11270" width="7.5" style="131" customWidth="1"/>
    <col min="11271" max="11271" width="8.625" style="131" customWidth="1"/>
    <col min="11272" max="11272" width="6.5" style="131" customWidth="1"/>
    <col min="11273" max="11274" width="5.625" style="131" customWidth="1"/>
    <col min="11275" max="11275" width="7.25" style="131" customWidth="1"/>
    <col min="11276" max="11276" width="5.875" style="131" customWidth="1"/>
    <col min="11277" max="11277" width="6.75" style="131" customWidth="1"/>
    <col min="11278" max="11520" width="9" style="131"/>
    <col min="11521" max="11521" width="16.75" style="131" customWidth="1"/>
    <col min="11522" max="11522" width="8.75" style="131" customWidth="1"/>
    <col min="11523" max="11523" width="8.125" style="131" customWidth="1"/>
    <col min="11524" max="11524" width="7.875" style="131" customWidth="1"/>
    <col min="11525" max="11525" width="7.375" style="131" customWidth="1"/>
    <col min="11526" max="11526" width="7.5" style="131" customWidth="1"/>
    <col min="11527" max="11527" width="8.625" style="131" customWidth="1"/>
    <col min="11528" max="11528" width="6.5" style="131" customWidth="1"/>
    <col min="11529" max="11530" width="5.625" style="131" customWidth="1"/>
    <col min="11531" max="11531" width="7.25" style="131" customWidth="1"/>
    <col min="11532" max="11532" width="5.875" style="131" customWidth="1"/>
    <col min="11533" max="11533" width="6.75" style="131" customWidth="1"/>
    <col min="11534" max="11776" width="9" style="131"/>
    <col min="11777" max="11777" width="16.75" style="131" customWidth="1"/>
    <col min="11778" max="11778" width="8.75" style="131" customWidth="1"/>
    <col min="11779" max="11779" width="8.125" style="131" customWidth="1"/>
    <col min="11780" max="11780" width="7.875" style="131" customWidth="1"/>
    <col min="11781" max="11781" width="7.375" style="131" customWidth="1"/>
    <col min="11782" max="11782" width="7.5" style="131" customWidth="1"/>
    <col min="11783" max="11783" width="8.625" style="131" customWidth="1"/>
    <col min="11784" max="11784" width="6.5" style="131" customWidth="1"/>
    <col min="11785" max="11786" width="5.625" style="131" customWidth="1"/>
    <col min="11787" max="11787" width="7.25" style="131" customWidth="1"/>
    <col min="11788" max="11788" width="5.875" style="131" customWidth="1"/>
    <col min="11789" max="11789" width="6.75" style="131" customWidth="1"/>
    <col min="11790" max="12032" width="9" style="131"/>
    <col min="12033" max="12033" width="16.75" style="131" customWidth="1"/>
    <col min="12034" max="12034" width="8.75" style="131" customWidth="1"/>
    <col min="12035" max="12035" width="8.125" style="131" customWidth="1"/>
    <col min="12036" max="12036" width="7.875" style="131" customWidth="1"/>
    <col min="12037" max="12037" width="7.375" style="131" customWidth="1"/>
    <col min="12038" max="12038" width="7.5" style="131" customWidth="1"/>
    <col min="12039" max="12039" width="8.625" style="131" customWidth="1"/>
    <col min="12040" max="12040" width="6.5" style="131" customWidth="1"/>
    <col min="12041" max="12042" width="5.625" style="131" customWidth="1"/>
    <col min="12043" max="12043" width="7.25" style="131" customWidth="1"/>
    <col min="12044" max="12044" width="5.875" style="131" customWidth="1"/>
    <col min="12045" max="12045" width="6.75" style="131" customWidth="1"/>
    <col min="12046" max="12288" width="9" style="131"/>
    <col min="12289" max="12289" width="16.75" style="131" customWidth="1"/>
    <col min="12290" max="12290" width="8.75" style="131" customWidth="1"/>
    <col min="12291" max="12291" width="8.125" style="131" customWidth="1"/>
    <col min="12292" max="12292" width="7.875" style="131" customWidth="1"/>
    <col min="12293" max="12293" width="7.375" style="131" customWidth="1"/>
    <col min="12294" max="12294" width="7.5" style="131" customWidth="1"/>
    <col min="12295" max="12295" width="8.625" style="131" customWidth="1"/>
    <col min="12296" max="12296" width="6.5" style="131" customWidth="1"/>
    <col min="12297" max="12298" width="5.625" style="131" customWidth="1"/>
    <col min="12299" max="12299" width="7.25" style="131" customWidth="1"/>
    <col min="12300" max="12300" width="5.875" style="131" customWidth="1"/>
    <col min="12301" max="12301" width="6.75" style="131" customWidth="1"/>
    <col min="12302" max="12544" width="9" style="131"/>
    <col min="12545" max="12545" width="16.75" style="131" customWidth="1"/>
    <col min="12546" max="12546" width="8.75" style="131" customWidth="1"/>
    <col min="12547" max="12547" width="8.125" style="131" customWidth="1"/>
    <col min="12548" max="12548" width="7.875" style="131" customWidth="1"/>
    <col min="12549" max="12549" width="7.375" style="131" customWidth="1"/>
    <col min="12550" max="12550" width="7.5" style="131" customWidth="1"/>
    <col min="12551" max="12551" width="8.625" style="131" customWidth="1"/>
    <col min="12552" max="12552" width="6.5" style="131" customWidth="1"/>
    <col min="12553" max="12554" width="5.625" style="131" customWidth="1"/>
    <col min="12555" max="12555" width="7.25" style="131" customWidth="1"/>
    <col min="12556" max="12556" width="5.875" style="131" customWidth="1"/>
    <col min="12557" max="12557" width="6.75" style="131" customWidth="1"/>
    <col min="12558" max="12800" width="9" style="131"/>
    <col min="12801" max="12801" width="16.75" style="131" customWidth="1"/>
    <col min="12802" max="12802" width="8.75" style="131" customWidth="1"/>
    <col min="12803" max="12803" width="8.125" style="131" customWidth="1"/>
    <col min="12804" max="12804" width="7.875" style="131" customWidth="1"/>
    <col min="12805" max="12805" width="7.375" style="131" customWidth="1"/>
    <col min="12806" max="12806" width="7.5" style="131" customWidth="1"/>
    <col min="12807" max="12807" width="8.625" style="131" customWidth="1"/>
    <col min="12808" max="12808" width="6.5" style="131" customWidth="1"/>
    <col min="12809" max="12810" width="5.625" style="131" customWidth="1"/>
    <col min="12811" max="12811" width="7.25" style="131" customWidth="1"/>
    <col min="12812" max="12812" width="5.875" style="131" customWidth="1"/>
    <col min="12813" max="12813" width="6.75" style="131" customWidth="1"/>
    <col min="12814" max="13056" width="9" style="131"/>
    <col min="13057" max="13057" width="16.75" style="131" customWidth="1"/>
    <col min="13058" max="13058" width="8.75" style="131" customWidth="1"/>
    <col min="13059" max="13059" width="8.125" style="131" customWidth="1"/>
    <col min="13060" max="13060" width="7.875" style="131" customWidth="1"/>
    <col min="13061" max="13061" width="7.375" style="131" customWidth="1"/>
    <col min="13062" max="13062" width="7.5" style="131" customWidth="1"/>
    <col min="13063" max="13063" width="8.625" style="131" customWidth="1"/>
    <col min="13064" max="13064" width="6.5" style="131" customWidth="1"/>
    <col min="13065" max="13066" width="5.625" style="131" customWidth="1"/>
    <col min="13067" max="13067" width="7.25" style="131" customWidth="1"/>
    <col min="13068" max="13068" width="5.875" style="131" customWidth="1"/>
    <col min="13069" max="13069" width="6.75" style="131" customWidth="1"/>
    <col min="13070" max="13312" width="9" style="131"/>
    <col min="13313" max="13313" width="16.75" style="131" customWidth="1"/>
    <col min="13314" max="13314" width="8.75" style="131" customWidth="1"/>
    <col min="13315" max="13315" width="8.125" style="131" customWidth="1"/>
    <col min="13316" max="13316" width="7.875" style="131" customWidth="1"/>
    <col min="13317" max="13317" width="7.375" style="131" customWidth="1"/>
    <col min="13318" max="13318" width="7.5" style="131" customWidth="1"/>
    <col min="13319" max="13319" width="8.625" style="131" customWidth="1"/>
    <col min="13320" max="13320" width="6.5" style="131" customWidth="1"/>
    <col min="13321" max="13322" width="5.625" style="131" customWidth="1"/>
    <col min="13323" max="13323" width="7.25" style="131" customWidth="1"/>
    <col min="13324" max="13324" width="5.875" style="131" customWidth="1"/>
    <col min="13325" max="13325" width="6.75" style="131" customWidth="1"/>
    <col min="13326" max="13568" width="9" style="131"/>
    <col min="13569" max="13569" width="16.75" style="131" customWidth="1"/>
    <col min="13570" max="13570" width="8.75" style="131" customWidth="1"/>
    <col min="13571" max="13571" width="8.125" style="131" customWidth="1"/>
    <col min="13572" max="13572" width="7.875" style="131" customWidth="1"/>
    <col min="13573" max="13573" width="7.375" style="131" customWidth="1"/>
    <col min="13574" max="13574" width="7.5" style="131" customWidth="1"/>
    <col min="13575" max="13575" width="8.625" style="131" customWidth="1"/>
    <col min="13576" max="13576" width="6.5" style="131" customWidth="1"/>
    <col min="13577" max="13578" width="5.625" style="131" customWidth="1"/>
    <col min="13579" max="13579" width="7.25" style="131" customWidth="1"/>
    <col min="13580" max="13580" width="5.875" style="131" customWidth="1"/>
    <col min="13581" max="13581" width="6.75" style="131" customWidth="1"/>
    <col min="13582" max="13824" width="9" style="131"/>
    <col min="13825" max="13825" width="16.75" style="131" customWidth="1"/>
    <col min="13826" max="13826" width="8.75" style="131" customWidth="1"/>
    <col min="13827" max="13827" width="8.125" style="131" customWidth="1"/>
    <col min="13828" max="13828" width="7.875" style="131" customWidth="1"/>
    <col min="13829" max="13829" width="7.375" style="131" customWidth="1"/>
    <col min="13830" max="13830" width="7.5" style="131" customWidth="1"/>
    <col min="13831" max="13831" width="8.625" style="131" customWidth="1"/>
    <col min="13832" max="13832" width="6.5" style="131" customWidth="1"/>
    <col min="13833" max="13834" width="5.625" style="131" customWidth="1"/>
    <col min="13835" max="13835" width="7.25" style="131" customWidth="1"/>
    <col min="13836" max="13836" width="5.875" style="131" customWidth="1"/>
    <col min="13837" max="13837" width="6.75" style="131" customWidth="1"/>
    <col min="13838" max="14080" width="9" style="131"/>
    <col min="14081" max="14081" width="16.75" style="131" customWidth="1"/>
    <col min="14082" max="14082" width="8.75" style="131" customWidth="1"/>
    <col min="14083" max="14083" width="8.125" style="131" customWidth="1"/>
    <col min="14084" max="14084" width="7.875" style="131" customWidth="1"/>
    <col min="14085" max="14085" width="7.375" style="131" customWidth="1"/>
    <col min="14086" max="14086" width="7.5" style="131" customWidth="1"/>
    <col min="14087" max="14087" width="8.625" style="131" customWidth="1"/>
    <col min="14088" max="14088" width="6.5" style="131" customWidth="1"/>
    <col min="14089" max="14090" width="5.625" style="131" customWidth="1"/>
    <col min="14091" max="14091" width="7.25" style="131" customWidth="1"/>
    <col min="14092" max="14092" width="5.875" style="131" customWidth="1"/>
    <col min="14093" max="14093" width="6.75" style="131" customWidth="1"/>
    <col min="14094" max="14336" width="9" style="131"/>
    <col min="14337" max="14337" width="16.75" style="131" customWidth="1"/>
    <col min="14338" max="14338" width="8.75" style="131" customWidth="1"/>
    <col min="14339" max="14339" width="8.125" style="131" customWidth="1"/>
    <col min="14340" max="14340" width="7.875" style="131" customWidth="1"/>
    <col min="14341" max="14341" width="7.375" style="131" customWidth="1"/>
    <col min="14342" max="14342" width="7.5" style="131" customWidth="1"/>
    <col min="14343" max="14343" width="8.625" style="131" customWidth="1"/>
    <col min="14344" max="14344" width="6.5" style="131" customWidth="1"/>
    <col min="14345" max="14346" width="5.625" style="131" customWidth="1"/>
    <col min="14347" max="14347" width="7.25" style="131" customWidth="1"/>
    <col min="14348" max="14348" width="5.875" style="131" customWidth="1"/>
    <col min="14349" max="14349" width="6.75" style="131" customWidth="1"/>
    <col min="14350" max="14592" width="9" style="131"/>
    <col min="14593" max="14593" width="16.75" style="131" customWidth="1"/>
    <col min="14594" max="14594" width="8.75" style="131" customWidth="1"/>
    <col min="14595" max="14595" width="8.125" style="131" customWidth="1"/>
    <col min="14596" max="14596" width="7.875" style="131" customWidth="1"/>
    <col min="14597" max="14597" width="7.375" style="131" customWidth="1"/>
    <col min="14598" max="14598" width="7.5" style="131" customWidth="1"/>
    <col min="14599" max="14599" width="8.625" style="131" customWidth="1"/>
    <col min="14600" max="14600" width="6.5" style="131" customWidth="1"/>
    <col min="14601" max="14602" width="5.625" style="131" customWidth="1"/>
    <col min="14603" max="14603" width="7.25" style="131" customWidth="1"/>
    <col min="14604" max="14604" width="5.875" style="131" customWidth="1"/>
    <col min="14605" max="14605" width="6.75" style="131" customWidth="1"/>
    <col min="14606" max="14848" width="9" style="131"/>
    <col min="14849" max="14849" width="16.75" style="131" customWidth="1"/>
    <col min="14850" max="14850" width="8.75" style="131" customWidth="1"/>
    <col min="14851" max="14851" width="8.125" style="131" customWidth="1"/>
    <col min="14852" max="14852" width="7.875" style="131" customWidth="1"/>
    <col min="14853" max="14853" width="7.375" style="131" customWidth="1"/>
    <col min="14854" max="14854" width="7.5" style="131" customWidth="1"/>
    <col min="14855" max="14855" width="8.625" style="131" customWidth="1"/>
    <col min="14856" max="14856" width="6.5" style="131" customWidth="1"/>
    <col min="14857" max="14858" width="5.625" style="131" customWidth="1"/>
    <col min="14859" max="14859" width="7.25" style="131" customWidth="1"/>
    <col min="14860" max="14860" width="5.875" style="131" customWidth="1"/>
    <col min="14861" max="14861" width="6.75" style="131" customWidth="1"/>
    <col min="14862" max="15104" width="9" style="131"/>
    <col min="15105" max="15105" width="16.75" style="131" customWidth="1"/>
    <col min="15106" max="15106" width="8.75" style="131" customWidth="1"/>
    <col min="15107" max="15107" width="8.125" style="131" customWidth="1"/>
    <col min="15108" max="15108" width="7.875" style="131" customWidth="1"/>
    <col min="15109" max="15109" width="7.375" style="131" customWidth="1"/>
    <col min="15110" max="15110" width="7.5" style="131" customWidth="1"/>
    <col min="15111" max="15111" width="8.625" style="131" customWidth="1"/>
    <col min="15112" max="15112" width="6.5" style="131" customWidth="1"/>
    <col min="15113" max="15114" width="5.625" style="131" customWidth="1"/>
    <col min="15115" max="15115" width="7.25" style="131" customWidth="1"/>
    <col min="15116" max="15116" width="5.875" style="131" customWidth="1"/>
    <col min="15117" max="15117" width="6.75" style="131" customWidth="1"/>
    <col min="15118" max="15360" width="9" style="131"/>
    <col min="15361" max="15361" width="16.75" style="131" customWidth="1"/>
    <col min="15362" max="15362" width="8.75" style="131" customWidth="1"/>
    <col min="15363" max="15363" width="8.125" style="131" customWidth="1"/>
    <col min="15364" max="15364" width="7.875" style="131" customWidth="1"/>
    <col min="15365" max="15365" width="7.375" style="131" customWidth="1"/>
    <col min="15366" max="15366" width="7.5" style="131" customWidth="1"/>
    <col min="15367" max="15367" width="8.625" style="131" customWidth="1"/>
    <col min="15368" max="15368" width="6.5" style="131" customWidth="1"/>
    <col min="15369" max="15370" width="5.625" style="131" customWidth="1"/>
    <col min="15371" max="15371" width="7.25" style="131" customWidth="1"/>
    <col min="15372" max="15372" width="5.875" style="131" customWidth="1"/>
    <col min="15373" max="15373" width="6.75" style="131" customWidth="1"/>
    <col min="15374" max="15616" width="9" style="131"/>
    <col min="15617" max="15617" width="16.75" style="131" customWidth="1"/>
    <col min="15618" max="15618" width="8.75" style="131" customWidth="1"/>
    <col min="15619" max="15619" width="8.125" style="131" customWidth="1"/>
    <col min="15620" max="15620" width="7.875" style="131" customWidth="1"/>
    <col min="15621" max="15621" width="7.375" style="131" customWidth="1"/>
    <col min="15622" max="15622" width="7.5" style="131" customWidth="1"/>
    <col min="15623" max="15623" width="8.625" style="131" customWidth="1"/>
    <col min="15624" max="15624" width="6.5" style="131" customWidth="1"/>
    <col min="15625" max="15626" width="5.625" style="131" customWidth="1"/>
    <col min="15627" max="15627" width="7.25" style="131" customWidth="1"/>
    <col min="15628" max="15628" width="5.875" style="131" customWidth="1"/>
    <col min="15629" max="15629" width="6.75" style="131" customWidth="1"/>
    <col min="15630" max="15872" width="9" style="131"/>
    <col min="15873" max="15873" width="16.75" style="131" customWidth="1"/>
    <col min="15874" max="15874" width="8.75" style="131" customWidth="1"/>
    <col min="15875" max="15875" width="8.125" style="131" customWidth="1"/>
    <col min="15876" max="15876" width="7.875" style="131" customWidth="1"/>
    <col min="15877" max="15877" width="7.375" style="131" customWidth="1"/>
    <col min="15878" max="15878" width="7.5" style="131" customWidth="1"/>
    <col min="15879" max="15879" width="8.625" style="131" customWidth="1"/>
    <col min="15880" max="15880" width="6.5" style="131" customWidth="1"/>
    <col min="15881" max="15882" width="5.625" style="131" customWidth="1"/>
    <col min="15883" max="15883" width="7.25" style="131" customWidth="1"/>
    <col min="15884" max="15884" width="5.875" style="131" customWidth="1"/>
    <col min="15885" max="15885" width="6.75" style="131" customWidth="1"/>
    <col min="15886" max="16128" width="9" style="131"/>
    <col min="16129" max="16129" width="16.75" style="131" customWidth="1"/>
    <col min="16130" max="16130" width="8.75" style="131" customWidth="1"/>
    <col min="16131" max="16131" width="8.125" style="131" customWidth="1"/>
    <col min="16132" max="16132" width="7.875" style="131" customWidth="1"/>
    <col min="16133" max="16133" width="7.375" style="131" customWidth="1"/>
    <col min="16134" max="16134" width="7.5" style="131" customWidth="1"/>
    <col min="16135" max="16135" width="8.625" style="131" customWidth="1"/>
    <col min="16136" max="16136" width="6.5" style="131" customWidth="1"/>
    <col min="16137" max="16138" width="5.625" style="131" customWidth="1"/>
    <col min="16139" max="16139" width="7.25" style="131" customWidth="1"/>
    <col min="16140" max="16140" width="5.875" style="131" customWidth="1"/>
    <col min="16141" max="16141" width="6.75" style="131" customWidth="1"/>
    <col min="16142" max="16384" width="9" style="131"/>
  </cols>
  <sheetData>
    <row r="1" spans="1:13">
      <c r="A1" s="364" t="s">
        <v>185</v>
      </c>
      <c r="B1" s="375" t="s">
        <v>186</v>
      </c>
      <c r="C1" s="375"/>
      <c r="D1" s="375"/>
      <c r="E1" s="375" t="s">
        <v>186</v>
      </c>
      <c r="F1" s="375"/>
      <c r="G1" s="375"/>
      <c r="H1" s="375" t="s">
        <v>187</v>
      </c>
      <c r="I1" s="375"/>
      <c r="J1" s="375"/>
      <c r="K1" s="368" t="s">
        <v>188</v>
      </c>
      <c r="L1" s="369"/>
      <c r="M1" s="370"/>
    </row>
    <row r="2" spans="1:13">
      <c r="A2" s="365"/>
      <c r="B2" s="374" t="s">
        <v>189</v>
      </c>
      <c r="C2" s="374"/>
      <c r="D2" s="374"/>
      <c r="E2" s="374" t="s">
        <v>190</v>
      </c>
      <c r="F2" s="374"/>
      <c r="G2" s="374"/>
      <c r="H2" s="374" t="s">
        <v>191</v>
      </c>
      <c r="I2" s="374"/>
      <c r="J2" s="374"/>
      <c r="K2" s="371"/>
      <c r="L2" s="372"/>
      <c r="M2" s="373"/>
    </row>
    <row r="3" spans="1:13">
      <c r="A3" s="366"/>
      <c r="B3" s="111" t="s">
        <v>182</v>
      </c>
      <c r="C3" s="111" t="s">
        <v>184</v>
      </c>
      <c r="D3" s="111" t="s">
        <v>183</v>
      </c>
      <c r="E3" s="111" t="s">
        <v>182</v>
      </c>
      <c r="F3" s="111" t="s">
        <v>184</v>
      </c>
      <c r="G3" s="111" t="s">
        <v>183</v>
      </c>
      <c r="H3" s="111" t="s">
        <v>182</v>
      </c>
      <c r="I3" s="111" t="s">
        <v>184</v>
      </c>
      <c r="J3" s="111" t="s">
        <v>183</v>
      </c>
      <c r="K3" s="111" t="s">
        <v>182</v>
      </c>
      <c r="L3" s="111" t="s">
        <v>184</v>
      </c>
      <c r="M3" s="112" t="s">
        <v>183</v>
      </c>
    </row>
    <row r="4" spans="1:13">
      <c r="A4" s="132" t="s">
        <v>203</v>
      </c>
      <c r="B4" s="166"/>
      <c r="C4" s="166"/>
      <c r="D4" s="167"/>
      <c r="E4" s="166"/>
      <c r="F4" s="166"/>
      <c r="G4" s="167"/>
      <c r="H4" s="166"/>
      <c r="I4" s="166"/>
      <c r="J4" s="167"/>
      <c r="K4" s="121">
        <v>2</v>
      </c>
      <c r="L4" s="121">
        <v>3</v>
      </c>
      <c r="M4" s="122">
        <f>0.5+1+0.5</f>
        <v>2</v>
      </c>
    </row>
    <row r="5" spans="1:13">
      <c r="A5" s="132" t="s">
        <v>204</v>
      </c>
      <c r="B5" s="164"/>
      <c r="C5" s="164"/>
      <c r="D5" s="165"/>
      <c r="E5" s="164"/>
      <c r="F5" s="164"/>
      <c r="G5" s="165"/>
      <c r="H5" s="164"/>
      <c r="I5" s="164"/>
      <c r="J5" s="165"/>
      <c r="K5" s="125">
        <v>2</v>
      </c>
      <c r="L5" s="125">
        <v>3</v>
      </c>
      <c r="M5" s="126">
        <f>4.25+5.5+4.75</f>
        <v>14.5</v>
      </c>
    </row>
    <row r="6" spans="1:13">
      <c r="A6" s="132" t="s">
        <v>205</v>
      </c>
      <c r="B6" s="166"/>
      <c r="C6" s="166"/>
      <c r="D6" s="167"/>
      <c r="E6" s="166"/>
      <c r="F6" s="166"/>
      <c r="G6" s="167"/>
      <c r="H6" s="166"/>
      <c r="I6" s="166"/>
      <c r="J6" s="167"/>
      <c r="K6" s="121">
        <v>1</v>
      </c>
      <c r="L6" s="121">
        <v>1</v>
      </c>
      <c r="M6" s="122">
        <v>4.25</v>
      </c>
    </row>
    <row r="7" spans="1:13" s="134" customFormat="1">
      <c r="A7" s="133" t="s">
        <v>206</v>
      </c>
      <c r="B7" s="172">
        <f t="shared" ref="B7:M7" si="0">SUM(B4:B6)</f>
        <v>0</v>
      </c>
      <c r="C7" s="172">
        <f t="shared" si="0"/>
        <v>0</v>
      </c>
      <c r="D7" s="172">
        <f t="shared" si="0"/>
        <v>0</v>
      </c>
      <c r="E7" s="172">
        <f t="shared" si="0"/>
        <v>0</v>
      </c>
      <c r="F7" s="172">
        <f t="shared" si="0"/>
        <v>0</v>
      </c>
      <c r="G7" s="172">
        <f t="shared" si="0"/>
        <v>0</v>
      </c>
      <c r="H7" s="172">
        <f t="shared" si="0"/>
        <v>0</v>
      </c>
      <c r="I7" s="172">
        <f t="shared" si="0"/>
        <v>0</v>
      </c>
      <c r="J7" s="172">
        <f t="shared" si="0"/>
        <v>0</v>
      </c>
      <c r="K7" s="172">
        <f t="shared" si="0"/>
        <v>5</v>
      </c>
      <c r="L7" s="172">
        <f t="shared" si="0"/>
        <v>7</v>
      </c>
      <c r="M7" s="173">
        <f t="shared" si="0"/>
        <v>20.75</v>
      </c>
    </row>
    <row r="8" spans="1:13">
      <c r="J8" s="363" t="s">
        <v>202</v>
      </c>
      <c r="K8" s="363"/>
      <c r="L8" s="363"/>
      <c r="M8" s="363"/>
    </row>
  </sheetData>
  <mergeCells count="9">
    <mergeCell ref="J8:M8"/>
    <mergeCell ref="A1:A3"/>
    <mergeCell ref="B1:D1"/>
    <mergeCell ref="E1:G1"/>
    <mergeCell ref="H1:J1"/>
    <mergeCell ref="K1:M2"/>
    <mergeCell ref="B2:D2"/>
    <mergeCell ref="E2:G2"/>
    <mergeCell ref="H2:J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sheetPr>
    <tabColor rgb="FFFF0000"/>
  </sheetPr>
  <dimension ref="A1:N10"/>
  <sheetViews>
    <sheetView workbookViewId="0">
      <selection activeCell="B4" sqref="B4:M9"/>
    </sheetView>
  </sheetViews>
  <sheetFormatPr defaultRowHeight="24"/>
  <cols>
    <col min="1" max="1" width="16.75" style="131" customWidth="1"/>
    <col min="2" max="2" width="9.625" style="131" customWidth="1"/>
    <col min="3" max="3" width="8.125" style="131" customWidth="1"/>
    <col min="4" max="4" width="8.75" style="131" customWidth="1"/>
    <col min="5" max="5" width="9.375" style="131" customWidth="1"/>
    <col min="6" max="6" width="5.625" style="131" customWidth="1"/>
    <col min="7" max="7" width="8.625" style="131" customWidth="1"/>
    <col min="8" max="8" width="6.5" style="131" customWidth="1"/>
    <col min="9" max="9" width="5.625" style="131" customWidth="1"/>
    <col min="10" max="10" width="6.625" style="131" customWidth="1"/>
    <col min="11" max="11" width="7.25" style="131" customWidth="1"/>
    <col min="12" max="12" width="5.875" style="131" customWidth="1"/>
    <col min="13" max="13" width="6.75" style="131" customWidth="1"/>
    <col min="14" max="256" width="9" style="131"/>
    <col min="257" max="257" width="16.75" style="131" customWidth="1"/>
    <col min="258" max="258" width="9.625" style="131" customWidth="1"/>
    <col min="259" max="259" width="8.125" style="131" customWidth="1"/>
    <col min="260" max="260" width="8.75" style="131" customWidth="1"/>
    <col min="261" max="261" width="9.375" style="131" customWidth="1"/>
    <col min="262" max="262" width="5.625" style="131" customWidth="1"/>
    <col min="263" max="263" width="8.625" style="131" customWidth="1"/>
    <col min="264" max="264" width="6.5" style="131" customWidth="1"/>
    <col min="265" max="265" width="5.625" style="131" customWidth="1"/>
    <col min="266" max="266" width="6.625" style="131" customWidth="1"/>
    <col min="267" max="267" width="7.25" style="131" customWidth="1"/>
    <col min="268" max="268" width="5.875" style="131" customWidth="1"/>
    <col min="269" max="269" width="6.75" style="131" customWidth="1"/>
    <col min="270" max="512" width="9" style="131"/>
    <col min="513" max="513" width="16.75" style="131" customWidth="1"/>
    <col min="514" max="514" width="9.625" style="131" customWidth="1"/>
    <col min="515" max="515" width="8.125" style="131" customWidth="1"/>
    <col min="516" max="516" width="8.75" style="131" customWidth="1"/>
    <col min="517" max="517" width="9.375" style="131" customWidth="1"/>
    <col min="518" max="518" width="5.625" style="131" customWidth="1"/>
    <col min="519" max="519" width="8.625" style="131" customWidth="1"/>
    <col min="520" max="520" width="6.5" style="131" customWidth="1"/>
    <col min="521" max="521" width="5.625" style="131" customWidth="1"/>
    <col min="522" max="522" width="6.625" style="131" customWidth="1"/>
    <col min="523" max="523" width="7.25" style="131" customWidth="1"/>
    <col min="524" max="524" width="5.875" style="131" customWidth="1"/>
    <col min="525" max="525" width="6.75" style="131" customWidth="1"/>
    <col min="526" max="768" width="9" style="131"/>
    <col min="769" max="769" width="16.75" style="131" customWidth="1"/>
    <col min="770" max="770" width="9.625" style="131" customWidth="1"/>
    <col min="771" max="771" width="8.125" style="131" customWidth="1"/>
    <col min="772" max="772" width="8.75" style="131" customWidth="1"/>
    <col min="773" max="773" width="9.375" style="131" customWidth="1"/>
    <col min="774" max="774" width="5.625" style="131" customWidth="1"/>
    <col min="775" max="775" width="8.625" style="131" customWidth="1"/>
    <col min="776" max="776" width="6.5" style="131" customWidth="1"/>
    <col min="777" max="777" width="5.625" style="131" customWidth="1"/>
    <col min="778" max="778" width="6.625" style="131" customWidth="1"/>
    <col min="779" max="779" width="7.25" style="131" customWidth="1"/>
    <col min="780" max="780" width="5.875" style="131" customWidth="1"/>
    <col min="781" max="781" width="6.75" style="131" customWidth="1"/>
    <col min="782" max="1024" width="9" style="131"/>
    <col min="1025" max="1025" width="16.75" style="131" customWidth="1"/>
    <col min="1026" max="1026" width="9.625" style="131" customWidth="1"/>
    <col min="1027" max="1027" width="8.125" style="131" customWidth="1"/>
    <col min="1028" max="1028" width="8.75" style="131" customWidth="1"/>
    <col min="1029" max="1029" width="9.375" style="131" customWidth="1"/>
    <col min="1030" max="1030" width="5.625" style="131" customWidth="1"/>
    <col min="1031" max="1031" width="8.625" style="131" customWidth="1"/>
    <col min="1032" max="1032" width="6.5" style="131" customWidth="1"/>
    <col min="1033" max="1033" width="5.625" style="131" customWidth="1"/>
    <col min="1034" max="1034" width="6.625" style="131" customWidth="1"/>
    <col min="1035" max="1035" width="7.25" style="131" customWidth="1"/>
    <col min="1036" max="1036" width="5.875" style="131" customWidth="1"/>
    <col min="1037" max="1037" width="6.75" style="131" customWidth="1"/>
    <col min="1038" max="1280" width="9" style="131"/>
    <col min="1281" max="1281" width="16.75" style="131" customWidth="1"/>
    <col min="1282" max="1282" width="9.625" style="131" customWidth="1"/>
    <col min="1283" max="1283" width="8.125" style="131" customWidth="1"/>
    <col min="1284" max="1284" width="8.75" style="131" customWidth="1"/>
    <col min="1285" max="1285" width="9.375" style="131" customWidth="1"/>
    <col min="1286" max="1286" width="5.625" style="131" customWidth="1"/>
    <col min="1287" max="1287" width="8.625" style="131" customWidth="1"/>
    <col min="1288" max="1288" width="6.5" style="131" customWidth="1"/>
    <col min="1289" max="1289" width="5.625" style="131" customWidth="1"/>
    <col min="1290" max="1290" width="6.625" style="131" customWidth="1"/>
    <col min="1291" max="1291" width="7.25" style="131" customWidth="1"/>
    <col min="1292" max="1292" width="5.875" style="131" customWidth="1"/>
    <col min="1293" max="1293" width="6.75" style="131" customWidth="1"/>
    <col min="1294" max="1536" width="9" style="131"/>
    <col min="1537" max="1537" width="16.75" style="131" customWidth="1"/>
    <col min="1538" max="1538" width="9.625" style="131" customWidth="1"/>
    <col min="1539" max="1539" width="8.125" style="131" customWidth="1"/>
    <col min="1540" max="1540" width="8.75" style="131" customWidth="1"/>
    <col min="1541" max="1541" width="9.375" style="131" customWidth="1"/>
    <col min="1542" max="1542" width="5.625" style="131" customWidth="1"/>
    <col min="1543" max="1543" width="8.625" style="131" customWidth="1"/>
    <col min="1544" max="1544" width="6.5" style="131" customWidth="1"/>
    <col min="1545" max="1545" width="5.625" style="131" customWidth="1"/>
    <col min="1546" max="1546" width="6.625" style="131" customWidth="1"/>
    <col min="1547" max="1547" width="7.25" style="131" customWidth="1"/>
    <col min="1548" max="1548" width="5.875" style="131" customWidth="1"/>
    <col min="1549" max="1549" width="6.75" style="131" customWidth="1"/>
    <col min="1550" max="1792" width="9" style="131"/>
    <col min="1793" max="1793" width="16.75" style="131" customWidth="1"/>
    <col min="1794" max="1794" width="9.625" style="131" customWidth="1"/>
    <col min="1795" max="1795" width="8.125" style="131" customWidth="1"/>
    <col min="1796" max="1796" width="8.75" style="131" customWidth="1"/>
    <col min="1797" max="1797" width="9.375" style="131" customWidth="1"/>
    <col min="1798" max="1798" width="5.625" style="131" customWidth="1"/>
    <col min="1799" max="1799" width="8.625" style="131" customWidth="1"/>
    <col min="1800" max="1800" width="6.5" style="131" customWidth="1"/>
    <col min="1801" max="1801" width="5.625" style="131" customWidth="1"/>
    <col min="1802" max="1802" width="6.625" style="131" customWidth="1"/>
    <col min="1803" max="1803" width="7.25" style="131" customWidth="1"/>
    <col min="1804" max="1804" width="5.875" style="131" customWidth="1"/>
    <col min="1805" max="1805" width="6.75" style="131" customWidth="1"/>
    <col min="1806" max="2048" width="9" style="131"/>
    <col min="2049" max="2049" width="16.75" style="131" customWidth="1"/>
    <col min="2050" max="2050" width="9.625" style="131" customWidth="1"/>
    <col min="2051" max="2051" width="8.125" style="131" customWidth="1"/>
    <col min="2052" max="2052" width="8.75" style="131" customWidth="1"/>
    <col min="2053" max="2053" width="9.375" style="131" customWidth="1"/>
    <col min="2054" max="2054" width="5.625" style="131" customWidth="1"/>
    <col min="2055" max="2055" width="8.625" style="131" customWidth="1"/>
    <col min="2056" max="2056" width="6.5" style="131" customWidth="1"/>
    <col min="2057" max="2057" width="5.625" style="131" customWidth="1"/>
    <col min="2058" max="2058" width="6.625" style="131" customWidth="1"/>
    <col min="2059" max="2059" width="7.25" style="131" customWidth="1"/>
    <col min="2060" max="2060" width="5.875" style="131" customWidth="1"/>
    <col min="2061" max="2061" width="6.75" style="131" customWidth="1"/>
    <col min="2062" max="2304" width="9" style="131"/>
    <col min="2305" max="2305" width="16.75" style="131" customWidth="1"/>
    <col min="2306" max="2306" width="9.625" style="131" customWidth="1"/>
    <col min="2307" max="2307" width="8.125" style="131" customWidth="1"/>
    <col min="2308" max="2308" width="8.75" style="131" customWidth="1"/>
    <col min="2309" max="2309" width="9.375" style="131" customWidth="1"/>
    <col min="2310" max="2310" width="5.625" style="131" customWidth="1"/>
    <col min="2311" max="2311" width="8.625" style="131" customWidth="1"/>
    <col min="2312" max="2312" width="6.5" style="131" customWidth="1"/>
    <col min="2313" max="2313" width="5.625" style="131" customWidth="1"/>
    <col min="2314" max="2314" width="6.625" style="131" customWidth="1"/>
    <col min="2315" max="2315" width="7.25" style="131" customWidth="1"/>
    <col min="2316" max="2316" width="5.875" style="131" customWidth="1"/>
    <col min="2317" max="2317" width="6.75" style="131" customWidth="1"/>
    <col min="2318" max="2560" width="9" style="131"/>
    <col min="2561" max="2561" width="16.75" style="131" customWidth="1"/>
    <col min="2562" max="2562" width="9.625" style="131" customWidth="1"/>
    <col min="2563" max="2563" width="8.125" style="131" customWidth="1"/>
    <col min="2564" max="2564" width="8.75" style="131" customWidth="1"/>
    <col min="2565" max="2565" width="9.375" style="131" customWidth="1"/>
    <col min="2566" max="2566" width="5.625" style="131" customWidth="1"/>
    <col min="2567" max="2567" width="8.625" style="131" customWidth="1"/>
    <col min="2568" max="2568" width="6.5" style="131" customWidth="1"/>
    <col min="2569" max="2569" width="5.625" style="131" customWidth="1"/>
    <col min="2570" max="2570" width="6.625" style="131" customWidth="1"/>
    <col min="2571" max="2571" width="7.25" style="131" customWidth="1"/>
    <col min="2572" max="2572" width="5.875" style="131" customWidth="1"/>
    <col min="2573" max="2573" width="6.75" style="131" customWidth="1"/>
    <col min="2574" max="2816" width="9" style="131"/>
    <col min="2817" max="2817" width="16.75" style="131" customWidth="1"/>
    <col min="2818" max="2818" width="9.625" style="131" customWidth="1"/>
    <col min="2819" max="2819" width="8.125" style="131" customWidth="1"/>
    <col min="2820" max="2820" width="8.75" style="131" customWidth="1"/>
    <col min="2821" max="2821" width="9.375" style="131" customWidth="1"/>
    <col min="2822" max="2822" width="5.625" style="131" customWidth="1"/>
    <col min="2823" max="2823" width="8.625" style="131" customWidth="1"/>
    <col min="2824" max="2824" width="6.5" style="131" customWidth="1"/>
    <col min="2825" max="2825" width="5.625" style="131" customWidth="1"/>
    <col min="2826" max="2826" width="6.625" style="131" customWidth="1"/>
    <col min="2827" max="2827" width="7.25" style="131" customWidth="1"/>
    <col min="2828" max="2828" width="5.875" style="131" customWidth="1"/>
    <col min="2829" max="2829" width="6.75" style="131" customWidth="1"/>
    <col min="2830" max="3072" width="9" style="131"/>
    <col min="3073" max="3073" width="16.75" style="131" customWidth="1"/>
    <col min="3074" max="3074" width="9.625" style="131" customWidth="1"/>
    <col min="3075" max="3075" width="8.125" style="131" customWidth="1"/>
    <col min="3076" max="3076" width="8.75" style="131" customWidth="1"/>
    <col min="3077" max="3077" width="9.375" style="131" customWidth="1"/>
    <col min="3078" max="3078" width="5.625" style="131" customWidth="1"/>
    <col min="3079" max="3079" width="8.625" style="131" customWidth="1"/>
    <col min="3080" max="3080" width="6.5" style="131" customWidth="1"/>
    <col min="3081" max="3081" width="5.625" style="131" customWidth="1"/>
    <col min="3082" max="3082" width="6.625" style="131" customWidth="1"/>
    <col min="3083" max="3083" width="7.25" style="131" customWidth="1"/>
    <col min="3084" max="3084" width="5.875" style="131" customWidth="1"/>
    <col min="3085" max="3085" width="6.75" style="131" customWidth="1"/>
    <col min="3086" max="3328" width="9" style="131"/>
    <col min="3329" max="3329" width="16.75" style="131" customWidth="1"/>
    <col min="3330" max="3330" width="9.625" style="131" customWidth="1"/>
    <col min="3331" max="3331" width="8.125" style="131" customWidth="1"/>
    <col min="3332" max="3332" width="8.75" style="131" customWidth="1"/>
    <col min="3333" max="3333" width="9.375" style="131" customWidth="1"/>
    <col min="3334" max="3334" width="5.625" style="131" customWidth="1"/>
    <col min="3335" max="3335" width="8.625" style="131" customWidth="1"/>
    <col min="3336" max="3336" width="6.5" style="131" customWidth="1"/>
    <col min="3337" max="3337" width="5.625" style="131" customWidth="1"/>
    <col min="3338" max="3338" width="6.625" style="131" customWidth="1"/>
    <col min="3339" max="3339" width="7.25" style="131" customWidth="1"/>
    <col min="3340" max="3340" width="5.875" style="131" customWidth="1"/>
    <col min="3341" max="3341" width="6.75" style="131" customWidth="1"/>
    <col min="3342" max="3584" width="9" style="131"/>
    <col min="3585" max="3585" width="16.75" style="131" customWidth="1"/>
    <col min="3586" max="3586" width="9.625" style="131" customWidth="1"/>
    <col min="3587" max="3587" width="8.125" style="131" customWidth="1"/>
    <col min="3588" max="3588" width="8.75" style="131" customWidth="1"/>
    <col min="3589" max="3589" width="9.375" style="131" customWidth="1"/>
    <col min="3590" max="3590" width="5.625" style="131" customWidth="1"/>
    <col min="3591" max="3591" width="8.625" style="131" customWidth="1"/>
    <col min="3592" max="3592" width="6.5" style="131" customWidth="1"/>
    <col min="3593" max="3593" width="5.625" style="131" customWidth="1"/>
    <col min="3594" max="3594" width="6.625" style="131" customWidth="1"/>
    <col min="3595" max="3595" width="7.25" style="131" customWidth="1"/>
    <col min="3596" max="3596" width="5.875" style="131" customWidth="1"/>
    <col min="3597" max="3597" width="6.75" style="131" customWidth="1"/>
    <col min="3598" max="3840" width="9" style="131"/>
    <col min="3841" max="3841" width="16.75" style="131" customWidth="1"/>
    <col min="3842" max="3842" width="9.625" style="131" customWidth="1"/>
    <col min="3843" max="3843" width="8.125" style="131" customWidth="1"/>
    <col min="3844" max="3844" width="8.75" style="131" customWidth="1"/>
    <col min="3845" max="3845" width="9.375" style="131" customWidth="1"/>
    <col min="3846" max="3846" width="5.625" style="131" customWidth="1"/>
    <col min="3847" max="3847" width="8.625" style="131" customWidth="1"/>
    <col min="3848" max="3848" width="6.5" style="131" customWidth="1"/>
    <col min="3849" max="3849" width="5.625" style="131" customWidth="1"/>
    <col min="3850" max="3850" width="6.625" style="131" customWidth="1"/>
    <col min="3851" max="3851" width="7.25" style="131" customWidth="1"/>
    <col min="3852" max="3852" width="5.875" style="131" customWidth="1"/>
    <col min="3853" max="3853" width="6.75" style="131" customWidth="1"/>
    <col min="3854" max="4096" width="9" style="131"/>
    <col min="4097" max="4097" width="16.75" style="131" customWidth="1"/>
    <col min="4098" max="4098" width="9.625" style="131" customWidth="1"/>
    <col min="4099" max="4099" width="8.125" style="131" customWidth="1"/>
    <col min="4100" max="4100" width="8.75" style="131" customWidth="1"/>
    <col min="4101" max="4101" width="9.375" style="131" customWidth="1"/>
    <col min="4102" max="4102" width="5.625" style="131" customWidth="1"/>
    <col min="4103" max="4103" width="8.625" style="131" customWidth="1"/>
    <col min="4104" max="4104" width="6.5" style="131" customWidth="1"/>
    <col min="4105" max="4105" width="5.625" style="131" customWidth="1"/>
    <col min="4106" max="4106" width="6.625" style="131" customWidth="1"/>
    <col min="4107" max="4107" width="7.25" style="131" customWidth="1"/>
    <col min="4108" max="4108" width="5.875" style="131" customWidth="1"/>
    <col min="4109" max="4109" width="6.75" style="131" customWidth="1"/>
    <col min="4110" max="4352" width="9" style="131"/>
    <col min="4353" max="4353" width="16.75" style="131" customWidth="1"/>
    <col min="4354" max="4354" width="9.625" style="131" customWidth="1"/>
    <col min="4355" max="4355" width="8.125" style="131" customWidth="1"/>
    <col min="4356" max="4356" width="8.75" style="131" customWidth="1"/>
    <col min="4357" max="4357" width="9.375" style="131" customWidth="1"/>
    <col min="4358" max="4358" width="5.625" style="131" customWidth="1"/>
    <col min="4359" max="4359" width="8.625" style="131" customWidth="1"/>
    <col min="4360" max="4360" width="6.5" style="131" customWidth="1"/>
    <col min="4361" max="4361" width="5.625" style="131" customWidth="1"/>
    <col min="4362" max="4362" width="6.625" style="131" customWidth="1"/>
    <col min="4363" max="4363" width="7.25" style="131" customWidth="1"/>
    <col min="4364" max="4364" width="5.875" style="131" customWidth="1"/>
    <col min="4365" max="4365" width="6.75" style="131" customWidth="1"/>
    <col min="4366" max="4608" width="9" style="131"/>
    <col min="4609" max="4609" width="16.75" style="131" customWidth="1"/>
    <col min="4610" max="4610" width="9.625" style="131" customWidth="1"/>
    <col min="4611" max="4611" width="8.125" style="131" customWidth="1"/>
    <col min="4612" max="4612" width="8.75" style="131" customWidth="1"/>
    <col min="4613" max="4613" width="9.375" style="131" customWidth="1"/>
    <col min="4614" max="4614" width="5.625" style="131" customWidth="1"/>
    <col min="4615" max="4615" width="8.625" style="131" customWidth="1"/>
    <col min="4616" max="4616" width="6.5" style="131" customWidth="1"/>
    <col min="4617" max="4617" width="5.625" style="131" customWidth="1"/>
    <col min="4618" max="4618" width="6.625" style="131" customWidth="1"/>
    <col min="4619" max="4619" width="7.25" style="131" customWidth="1"/>
    <col min="4620" max="4620" width="5.875" style="131" customWidth="1"/>
    <col min="4621" max="4621" width="6.75" style="131" customWidth="1"/>
    <col min="4622" max="4864" width="9" style="131"/>
    <col min="4865" max="4865" width="16.75" style="131" customWidth="1"/>
    <col min="4866" max="4866" width="9.625" style="131" customWidth="1"/>
    <col min="4867" max="4867" width="8.125" style="131" customWidth="1"/>
    <col min="4868" max="4868" width="8.75" style="131" customWidth="1"/>
    <col min="4869" max="4869" width="9.375" style="131" customWidth="1"/>
    <col min="4870" max="4870" width="5.625" style="131" customWidth="1"/>
    <col min="4871" max="4871" width="8.625" style="131" customWidth="1"/>
    <col min="4872" max="4872" width="6.5" style="131" customWidth="1"/>
    <col min="4873" max="4873" width="5.625" style="131" customWidth="1"/>
    <col min="4874" max="4874" width="6.625" style="131" customWidth="1"/>
    <col min="4875" max="4875" width="7.25" style="131" customWidth="1"/>
    <col min="4876" max="4876" width="5.875" style="131" customWidth="1"/>
    <col min="4877" max="4877" width="6.75" style="131" customWidth="1"/>
    <col min="4878" max="5120" width="9" style="131"/>
    <col min="5121" max="5121" width="16.75" style="131" customWidth="1"/>
    <col min="5122" max="5122" width="9.625" style="131" customWidth="1"/>
    <col min="5123" max="5123" width="8.125" style="131" customWidth="1"/>
    <col min="5124" max="5124" width="8.75" style="131" customWidth="1"/>
    <col min="5125" max="5125" width="9.375" style="131" customWidth="1"/>
    <col min="5126" max="5126" width="5.625" style="131" customWidth="1"/>
    <col min="5127" max="5127" width="8.625" style="131" customWidth="1"/>
    <col min="5128" max="5128" width="6.5" style="131" customWidth="1"/>
    <col min="5129" max="5129" width="5.625" style="131" customWidth="1"/>
    <col min="5130" max="5130" width="6.625" style="131" customWidth="1"/>
    <col min="5131" max="5131" width="7.25" style="131" customWidth="1"/>
    <col min="5132" max="5132" width="5.875" style="131" customWidth="1"/>
    <col min="5133" max="5133" width="6.75" style="131" customWidth="1"/>
    <col min="5134" max="5376" width="9" style="131"/>
    <col min="5377" max="5377" width="16.75" style="131" customWidth="1"/>
    <col min="5378" max="5378" width="9.625" style="131" customWidth="1"/>
    <col min="5379" max="5379" width="8.125" style="131" customWidth="1"/>
    <col min="5380" max="5380" width="8.75" style="131" customWidth="1"/>
    <col min="5381" max="5381" width="9.375" style="131" customWidth="1"/>
    <col min="5382" max="5382" width="5.625" style="131" customWidth="1"/>
    <col min="5383" max="5383" width="8.625" style="131" customWidth="1"/>
    <col min="5384" max="5384" width="6.5" style="131" customWidth="1"/>
    <col min="5385" max="5385" width="5.625" style="131" customWidth="1"/>
    <col min="5386" max="5386" width="6.625" style="131" customWidth="1"/>
    <col min="5387" max="5387" width="7.25" style="131" customWidth="1"/>
    <col min="5388" max="5388" width="5.875" style="131" customWidth="1"/>
    <col min="5389" max="5389" width="6.75" style="131" customWidth="1"/>
    <col min="5390" max="5632" width="9" style="131"/>
    <col min="5633" max="5633" width="16.75" style="131" customWidth="1"/>
    <col min="5634" max="5634" width="9.625" style="131" customWidth="1"/>
    <col min="5635" max="5635" width="8.125" style="131" customWidth="1"/>
    <col min="5636" max="5636" width="8.75" style="131" customWidth="1"/>
    <col min="5637" max="5637" width="9.375" style="131" customWidth="1"/>
    <col min="5638" max="5638" width="5.625" style="131" customWidth="1"/>
    <col min="5639" max="5639" width="8.625" style="131" customWidth="1"/>
    <col min="5640" max="5640" width="6.5" style="131" customWidth="1"/>
    <col min="5641" max="5641" width="5.625" style="131" customWidth="1"/>
    <col min="5642" max="5642" width="6.625" style="131" customWidth="1"/>
    <col min="5643" max="5643" width="7.25" style="131" customWidth="1"/>
    <col min="5644" max="5644" width="5.875" style="131" customWidth="1"/>
    <col min="5645" max="5645" width="6.75" style="131" customWidth="1"/>
    <col min="5646" max="5888" width="9" style="131"/>
    <col min="5889" max="5889" width="16.75" style="131" customWidth="1"/>
    <col min="5890" max="5890" width="9.625" style="131" customWidth="1"/>
    <col min="5891" max="5891" width="8.125" style="131" customWidth="1"/>
    <col min="5892" max="5892" width="8.75" style="131" customWidth="1"/>
    <col min="5893" max="5893" width="9.375" style="131" customWidth="1"/>
    <col min="5894" max="5894" width="5.625" style="131" customWidth="1"/>
    <col min="5895" max="5895" width="8.625" style="131" customWidth="1"/>
    <col min="5896" max="5896" width="6.5" style="131" customWidth="1"/>
    <col min="5897" max="5897" width="5.625" style="131" customWidth="1"/>
    <col min="5898" max="5898" width="6.625" style="131" customWidth="1"/>
    <col min="5899" max="5899" width="7.25" style="131" customWidth="1"/>
    <col min="5900" max="5900" width="5.875" style="131" customWidth="1"/>
    <col min="5901" max="5901" width="6.75" style="131" customWidth="1"/>
    <col min="5902" max="6144" width="9" style="131"/>
    <col min="6145" max="6145" width="16.75" style="131" customWidth="1"/>
    <col min="6146" max="6146" width="9.625" style="131" customWidth="1"/>
    <col min="6147" max="6147" width="8.125" style="131" customWidth="1"/>
    <col min="6148" max="6148" width="8.75" style="131" customWidth="1"/>
    <col min="6149" max="6149" width="9.375" style="131" customWidth="1"/>
    <col min="6150" max="6150" width="5.625" style="131" customWidth="1"/>
    <col min="6151" max="6151" width="8.625" style="131" customWidth="1"/>
    <col min="6152" max="6152" width="6.5" style="131" customWidth="1"/>
    <col min="6153" max="6153" width="5.625" style="131" customWidth="1"/>
    <col min="6154" max="6154" width="6.625" style="131" customWidth="1"/>
    <col min="6155" max="6155" width="7.25" style="131" customWidth="1"/>
    <col min="6156" max="6156" width="5.875" style="131" customWidth="1"/>
    <col min="6157" max="6157" width="6.75" style="131" customWidth="1"/>
    <col min="6158" max="6400" width="9" style="131"/>
    <col min="6401" max="6401" width="16.75" style="131" customWidth="1"/>
    <col min="6402" max="6402" width="9.625" style="131" customWidth="1"/>
    <col min="6403" max="6403" width="8.125" style="131" customWidth="1"/>
    <col min="6404" max="6404" width="8.75" style="131" customWidth="1"/>
    <col min="6405" max="6405" width="9.375" style="131" customWidth="1"/>
    <col min="6406" max="6406" width="5.625" style="131" customWidth="1"/>
    <col min="6407" max="6407" width="8.625" style="131" customWidth="1"/>
    <col min="6408" max="6408" width="6.5" style="131" customWidth="1"/>
    <col min="6409" max="6409" width="5.625" style="131" customWidth="1"/>
    <col min="6410" max="6410" width="6.625" style="131" customWidth="1"/>
    <col min="6411" max="6411" width="7.25" style="131" customWidth="1"/>
    <col min="6412" max="6412" width="5.875" style="131" customWidth="1"/>
    <col min="6413" max="6413" width="6.75" style="131" customWidth="1"/>
    <col min="6414" max="6656" width="9" style="131"/>
    <col min="6657" max="6657" width="16.75" style="131" customWidth="1"/>
    <col min="6658" max="6658" width="9.625" style="131" customWidth="1"/>
    <col min="6659" max="6659" width="8.125" style="131" customWidth="1"/>
    <col min="6660" max="6660" width="8.75" style="131" customWidth="1"/>
    <col min="6661" max="6661" width="9.375" style="131" customWidth="1"/>
    <col min="6662" max="6662" width="5.625" style="131" customWidth="1"/>
    <col min="6663" max="6663" width="8.625" style="131" customWidth="1"/>
    <col min="6664" max="6664" width="6.5" style="131" customWidth="1"/>
    <col min="6665" max="6665" width="5.625" style="131" customWidth="1"/>
    <col min="6666" max="6666" width="6.625" style="131" customWidth="1"/>
    <col min="6667" max="6667" width="7.25" style="131" customWidth="1"/>
    <col min="6668" max="6668" width="5.875" style="131" customWidth="1"/>
    <col min="6669" max="6669" width="6.75" style="131" customWidth="1"/>
    <col min="6670" max="6912" width="9" style="131"/>
    <col min="6913" max="6913" width="16.75" style="131" customWidth="1"/>
    <col min="6914" max="6914" width="9.625" style="131" customWidth="1"/>
    <col min="6915" max="6915" width="8.125" style="131" customWidth="1"/>
    <col min="6916" max="6916" width="8.75" style="131" customWidth="1"/>
    <col min="6917" max="6917" width="9.375" style="131" customWidth="1"/>
    <col min="6918" max="6918" width="5.625" style="131" customWidth="1"/>
    <col min="6919" max="6919" width="8.625" style="131" customWidth="1"/>
    <col min="6920" max="6920" width="6.5" style="131" customWidth="1"/>
    <col min="6921" max="6921" width="5.625" style="131" customWidth="1"/>
    <col min="6922" max="6922" width="6.625" style="131" customWidth="1"/>
    <col min="6923" max="6923" width="7.25" style="131" customWidth="1"/>
    <col min="6924" max="6924" width="5.875" style="131" customWidth="1"/>
    <col min="6925" max="6925" width="6.75" style="131" customWidth="1"/>
    <col min="6926" max="7168" width="9" style="131"/>
    <col min="7169" max="7169" width="16.75" style="131" customWidth="1"/>
    <col min="7170" max="7170" width="9.625" style="131" customWidth="1"/>
    <col min="7171" max="7171" width="8.125" style="131" customWidth="1"/>
    <col min="7172" max="7172" width="8.75" style="131" customWidth="1"/>
    <col min="7173" max="7173" width="9.375" style="131" customWidth="1"/>
    <col min="7174" max="7174" width="5.625" style="131" customWidth="1"/>
    <col min="7175" max="7175" width="8.625" style="131" customWidth="1"/>
    <col min="7176" max="7176" width="6.5" style="131" customWidth="1"/>
    <col min="7177" max="7177" width="5.625" style="131" customWidth="1"/>
    <col min="7178" max="7178" width="6.625" style="131" customWidth="1"/>
    <col min="7179" max="7179" width="7.25" style="131" customWidth="1"/>
    <col min="7180" max="7180" width="5.875" style="131" customWidth="1"/>
    <col min="7181" max="7181" width="6.75" style="131" customWidth="1"/>
    <col min="7182" max="7424" width="9" style="131"/>
    <col min="7425" max="7425" width="16.75" style="131" customWidth="1"/>
    <col min="7426" max="7426" width="9.625" style="131" customWidth="1"/>
    <col min="7427" max="7427" width="8.125" style="131" customWidth="1"/>
    <col min="7428" max="7428" width="8.75" style="131" customWidth="1"/>
    <col min="7429" max="7429" width="9.375" style="131" customWidth="1"/>
    <col min="7430" max="7430" width="5.625" style="131" customWidth="1"/>
    <col min="7431" max="7431" width="8.625" style="131" customWidth="1"/>
    <col min="7432" max="7432" width="6.5" style="131" customWidth="1"/>
    <col min="7433" max="7433" width="5.625" style="131" customWidth="1"/>
    <col min="7434" max="7434" width="6.625" style="131" customWidth="1"/>
    <col min="7435" max="7435" width="7.25" style="131" customWidth="1"/>
    <col min="7436" max="7436" width="5.875" style="131" customWidth="1"/>
    <col min="7437" max="7437" width="6.75" style="131" customWidth="1"/>
    <col min="7438" max="7680" width="9" style="131"/>
    <col min="7681" max="7681" width="16.75" style="131" customWidth="1"/>
    <col min="7682" max="7682" width="9.625" style="131" customWidth="1"/>
    <col min="7683" max="7683" width="8.125" style="131" customWidth="1"/>
    <col min="7684" max="7684" width="8.75" style="131" customWidth="1"/>
    <col min="7685" max="7685" width="9.375" style="131" customWidth="1"/>
    <col min="7686" max="7686" width="5.625" style="131" customWidth="1"/>
    <col min="7687" max="7687" width="8.625" style="131" customWidth="1"/>
    <col min="7688" max="7688" width="6.5" style="131" customWidth="1"/>
    <col min="7689" max="7689" width="5.625" style="131" customWidth="1"/>
    <col min="7690" max="7690" width="6.625" style="131" customWidth="1"/>
    <col min="7691" max="7691" width="7.25" style="131" customWidth="1"/>
    <col min="7692" max="7692" width="5.875" style="131" customWidth="1"/>
    <col min="7693" max="7693" width="6.75" style="131" customWidth="1"/>
    <col min="7694" max="7936" width="9" style="131"/>
    <col min="7937" max="7937" width="16.75" style="131" customWidth="1"/>
    <col min="7938" max="7938" width="9.625" style="131" customWidth="1"/>
    <col min="7939" max="7939" width="8.125" style="131" customWidth="1"/>
    <col min="7940" max="7940" width="8.75" style="131" customWidth="1"/>
    <col min="7941" max="7941" width="9.375" style="131" customWidth="1"/>
    <col min="7942" max="7942" width="5.625" style="131" customWidth="1"/>
    <col min="7943" max="7943" width="8.625" style="131" customWidth="1"/>
    <col min="7944" max="7944" width="6.5" style="131" customWidth="1"/>
    <col min="7945" max="7945" width="5.625" style="131" customWidth="1"/>
    <col min="7946" max="7946" width="6.625" style="131" customWidth="1"/>
    <col min="7947" max="7947" width="7.25" style="131" customWidth="1"/>
    <col min="7948" max="7948" width="5.875" style="131" customWidth="1"/>
    <col min="7949" max="7949" width="6.75" style="131" customWidth="1"/>
    <col min="7950" max="8192" width="9" style="131"/>
    <col min="8193" max="8193" width="16.75" style="131" customWidth="1"/>
    <col min="8194" max="8194" width="9.625" style="131" customWidth="1"/>
    <col min="8195" max="8195" width="8.125" style="131" customWidth="1"/>
    <col min="8196" max="8196" width="8.75" style="131" customWidth="1"/>
    <col min="8197" max="8197" width="9.375" style="131" customWidth="1"/>
    <col min="8198" max="8198" width="5.625" style="131" customWidth="1"/>
    <col min="8199" max="8199" width="8.625" style="131" customWidth="1"/>
    <col min="8200" max="8200" width="6.5" style="131" customWidth="1"/>
    <col min="8201" max="8201" width="5.625" style="131" customWidth="1"/>
    <col min="8202" max="8202" width="6.625" style="131" customWidth="1"/>
    <col min="8203" max="8203" width="7.25" style="131" customWidth="1"/>
    <col min="8204" max="8204" width="5.875" style="131" customWidth="1"/>
    <col min="8205" max="8205" width="6.75" style="131" customWidth="1"/>
    <col min="8206" max="8448" width="9" style="131"/>
    <col min="8449" max="8449" width="16.75" style="131" customWidth="1"/>
    <col min="8450" max="8450" width="9.625" style="131" customWidth="1"/>
    <col min="8451" max="8451" width="8.125" style="131" customWidth="1"/>
    <col min="8452" max="8452" width="8.75" style="131" customWidth="1"/>
    <col min="8453" max="8453" width="9.375" style="131" customWidth="1"/>
    <col min="8454" max="8454" width="5.625" style="131" customWidth="1"/>
    <col min="8455" max="8455" width="8.625" style="131" customWidth="1"/>
    <col min="8456" max="8456" width="6.5" style="131" customWidth="1"/>
    <col min="8457" max="8457" width="5.625" style="131" customWidth="1"/>
    <col min="8458" max="8458" width="6.625" style="131" customWidth="1"/>
    <col min="8459" max="8459" width="7.25" style="131" customWidth="1"/>
    <col min="8460" max="8460" width="5.875" style="131" customWidth="1"/>
    <col min="8461" max="8461" width="6.75" style="131" customWidth="1"/>
    <col min="8462" max="8704" width="9" style="131"/>
    <col min="8705" max="8705" width="16.75" style="131" customWidth="1"/>
    <col min="8706" max="8706" width="9.625" style="131" customWidth="1"/>
    <col min="8707" max="8707" width="8.125" style="131" customWidth="1"/>
    <col min="8708" max="8708" width="8.75" style="131" customWidth="1"/>
    <col min="8709" max="8709" width="9.375" style="131" customWidth="1"/>
    <col min="8710" max="8710" width="5.625" style="131" customWidth="1"/>
    <col min="8711" max="8711" width="8.625" style="131" customWidth="1"/>
    <col min="8712" max="8712" width="6.5" style="131" customWidth="1"/>
    <col min="8713" max="8713" width="5.625" style="131" customWidth="1"/>
    <col min="8714" max="8714" width="6.625" style="131" customWidth="1"/>
    <col min="8715" max="8715" width="7.25" style="131" customWidth="1"/>
    <col min="8716" max="8716" width="5.875" style="131" customWidth="1"/>
    <col min="8717" max="8717" width="6.75" style="131" customWidth="1"/>
    <col min="8718" max="8960" width="9" style="131"/>
    <col min="8961" max="8961" width="16.75" style="131" customWidth="1"/>
    <col min="8962" max="8962" width="9.625" style="131" customWidth="1"/>
    <col min="8963" max="8963" width="8.125" style="131" customWidth="1"/>
    <col min="8964" max="8964" width="8.75" style="131" customWidth="1"/>
    <col min="8965" max="8965" width="9.375" style="131" customWidth="1"/>
    <col min="8966" max="8966" width="5.625" style="131" customWidth="1"/>
    <col min="8967" max="8967" width="8.625" style="131" customWidth="1"/>
    <col min="8968" max="8968" width="6.5" style="131" customWidth="1"/>
    <col min="8969" max="8969" width="5.625" style="131" customWidth="1"/>
    <col min="8970" max="8970" width="6.625" style="131" customWidth="1"/>
    <col min="8971" max="8971" width="7.25" style="131" customWidth="1"/>
    <col min="8972" max="8972" width="5.875" style="131" customWidth="1"/>
    <col min="8973" max="8973" width="6.75" style="131" customWidth="1"/>
    <col min="8974" max="9216" width="9" style="131"/>
    <col min="9217" max="9217" width="16.75" style="131" customWidth="1"/>
    <col min="9218" max="9218" width="9.625" style="131" customWidth="1"/>
    <col min="9219" max="9219" width="8.125" style="131" customWidth="1"/>
    <col min="9220" max="9220" width="8.75" style="131" customWidth="1"/>
    <col min="9221" max="9221" width="9.375" style="131" customWidth="1"/>
    <col min="9222" max="9222" width="5.625" style="131" customWidth="1"/>
    <col min="9223" max="9223" width="8.625" style="131" customWidth="1"/>
    <col min="9224" max="9224" width="6.5" style="131" customWidth="1"/>
    <col min="9225" max="9225" width="5.625" style="131" customWidth="1"/>
    <col min="9226" max="9226" width="6.625" style="131" customWidth="1"/>
    <col min="9227" max="9227" width="7.25" style="131" customWidth="1"/>
    <col min="9228" max="9228" width="5.875" style="131" customWidth="1"/>
    <col min="9229" max="9229" width="6.75" style="131" customWidth="1"/>
    <col min="9230" max="9472" width="9" style="131"/>
    <col min="9473" max="9473" width="16.75" style="131" customWidth="1"/>
    <col min="9474" max="9474" width="9.625" style="131" customWidth="1"/>
    <col min="9475" max="9475" width="8.125" style="131" customWidth="1"/>
    <col min="9476" max="9476" width="8.75" style="131" customWidth="1"/>
    <col min="9477" max="9477" width="9.375" style="131" customWidth="1"/>
    <col min="9478" max="9478" width="5.625" style="131" customWidth="1"/>
    <col min="9479" max="9479" width="8.625" style="131" customWidth="1"/>
    <col min="9480" max="9480" width="6.5" style="131" customWidth="1"/>
    <col min="9481" max="9481" width="5.625" style="131" customWidth="1"/>
    <col min="9482" max="9482" width="6.625" style="131" customWidth="1"/>
    <col min="9483" max="9483" width="7.25" style="131" customWidth="1"/>
    <col min="9484" max="9484" width="5.875" style="131" customWidth="1"/>
    <col min="9485" max="9485" width="6.75" style="131" customWidth="1"/>
    <col min="9486" max="9728" width="9" style="131"/>
    <col min="9729" max="9729" width="16.75" style="131" customWidth="1"/>
    <col min="9730" max="9730" width="9.625" style="131" customWidth="1"/>
    <col min="9731" max="9731" width="8.125" style="131" customWidth="1"/>
    <col min="9732" max="9732" width="8.75" style="131" customWidth="1"/>
    <col min="9733" max="9733" width="9.375" style="131" customWidth="1"/>
    <col min="9734" max="9734" width="5.625" style="131" customWidth="1"/>
    <col min="9735" max="9735" width="8.625" style="131" customWidth="1"/>
    <col min="9736" max="9736" width="6.5" style="131" customWidth="1"/>
    <col min="9737" max="9737" width="5.625" style="131" customWidth="1"/>
    <col min="9738" max="9738" width="6.625" style="131" customWidth="1"/>
    <col min="9739" max="9739" width="7.25" style="131" customWidth="1"/>
    <col min="9740" max="9740" width="5.875" style="131" customWidth="1"/>
    <col min="9741" max="9741" width="6.75" style="131" customWidth="1"/>
    <col min="9742" max="9984" width="9" style="131"/>
    <col min="9985" max="9985" width="16.75" style="131" customWidth="1"/>
    <col min="9986" max="9986" width="9.625" style="131" customWidth="1"/>
    <col min="9987" max="9987" width="8.125" style="131" customWidth="1"/>
    <col min="9988" max="9988" width="8.75" style="131" customWidth="1"/>
    <col min="9989" max="9989" width="9.375" style="131" customWidth="1"/>
    <col min="9990" max="9990" width="5.625" style="131" customWidth="1"/>
    <col min="9991" max="9991" width="8.625" style="131" customWidth="1"/>
    <col min="9992" max="9992" width="6.5" style="131" customWidth="1"/>
    <col min="9993" max="9993" width="5.625" style="131" customWidth="1"/>
    <col min="9994" max="9994" width="6.625" style="131" customWidth="1"/>
    <col min="9995" max="9995" width="7.25" style="131" customWidth="1"/>
    <col min="9996" max="9996" width="5.875" style="131" customWidth="1"/>
    <col min="9997" max="9997" width="6.75" style="131" customWidth="1"/>
    <col min="9998" max="10240" width="9" style="131"/>
    <col min="10241" max="10241" width="16.75" style="131" customWidth="1"/>
    <col min="10242" max="10242" width="9.625" style="131" customWidth="1"/>
    <col min="10243" max="10243" width="8.125" style="131" customWidth="1"/>
    <col min="10244" max="10244" width="8.75" style="131" customWidth="1"/>
    <col min="10245" max="10245" width="9.375" style="131" customWidth="1"/>
    <col min="10246" max="10246" width="5.625" style="131" customWidth="1"/>
    <col min="10247" max="10247" width="8.625" style="131" customWidth="1"/>
    <col min="10248" max="10248" width="6.5" style="131" customWidth="1"/>
    <col min="10249" max="10249" width="5.625" style="131" customWidth="1"/>
    <col min="10250" max="10250" width="6.625" style="131" customWidth="1"/>
    <col min="10251" max="10251" width="7.25" style="131" customWidth="1"/>
    <col min="10252" max="10252" width="5.875" style="131" customWidth="1"/>
    <col min="10253" max="10253" width="6.75" style="131" customWidth="1"/>
    <col min="10254" max="10496" width="9" style="131"/>
    <col min="10497" max="10497" width="16.75" style="131" customWidth="1"/>
    <col min="10498" max="10498" width="9.625" style="131" customWidth="1"/>
    <col min="10499" max="10499" width="8.125" style="131" customWidth="1"/>
    <col min="10500" max="10500" width="8.75" style="131" customWidth="1"/>
    <col min="10501" max="10501" width="9.375" style="131" customWidth="1"/>
    <col min="10502" max="10502" width="5.625" style="131" customWidth="1"/>
    <col min="10503" max="10503" width="8.625" style="131" customWidth="1"/>
    <col min="10504" max="10504" width="6.5" style="131" customWidth="1"/>
    <col min="10505" max="10505" width="5.625" style="131" customWidth="1"/>
    <col min="10506" max="10506" width="6.625" style="131" customWidth="1"/>
    <col min="10507" max="10507" width="7.25" style="131" customWidth="1"/>
    <col min="10508" max="10508" width="5.875" style="131" customWidth="1"/>
    <col min="10509" max="10509" width="6.75" style="131" customWidth="1"/>
    <col min="10510" max="10752" width="9" style="131"/>
    <col min="10753" max="10753" width="16.75" style="131" customWidth="1"/>
    <col min="10754" max="10754" width="9.625" style="131" customWidth="1"/>
    <col min="10755" max="10755" width="8.125" style="131" customWidth="1"/>
    <col min="10756" max="10756" width="8.75" style="131" customWidth="1"/>
    <col min="10757" max="10757" width="9.375" style="131" customWidth="1"/>
    <col min="10758" max="10758" width="5.625" style="131" customWidth="1"/>
    <col min="10759" max="10759" width="8.625" style="131" customWidth="1"/>
    <col min="10760" max="10760" width="6.5" style="131" customWidth="1"/>
    <col min="10761" max="10761" width="5.625" style="131" customWidth="1"/>
    <col min="10762" max="10762" width="6.625" style="131" customWidth="1"/>
    <col min="10763" max="10763" width="7.25" style="131" customWidth="1"/>
    <col min="10764" max="10764" width="5.875" style="131" customWidth="1"/>
    <col min="10765" max="10765" width="6.75" style="131" customWidth="1"/>
    <col min="10766" max="11008" width="9" style="131"/>
    <col min="11009" max="11009" width="16.75" style="131" customWidth="1"/>
    <col min="11010" max="11010" width="9.625" style="131" customWidth="1"/>
    <col min="11011" max="11011" width="8.125" style="131" customWidth="1"/>
    <col min="11012" max="11012" width="8.75" style="131" customWidth="1"/>
    <col min="11013" max="11013" width="9.375" style="131" customWidth="1"/>
    <col min="11014" max="11014" width="5.625" style="131" customWidth="1"/>
    <col min="11015" max="11015" width="8.625" style="131" customWidth="1"/>
    <col min="11016" max="11016" width="6.5" style="131" customWidth="1"/>
    <col min="11017" max="11017" width="5.625" style="131" customWidth="1"/>
    <col min="11018" max="11018" width="6.625" style="131" customWidth="1"/>
    <col min="11019" max="11019" width="7.25" style="131" customWidth="1"/>
    <col min="11020" max="11020" width="5.875" style="131" customWidth="1"/>
    <col min="11021" max="11021" width="6.75" style="131" customWidth="1"/>
    <col min="11022" max="11264" width="9" style="131"/>
    <col min="11265" max="11265" width="16.75" style="131" customWidth="1"/>
    <col min="11266" max="11266" width="9.625" style="131" customWidth="1"/>
    <col min="11267" max="11267" width="8.125" style="131" customWidth="1"/>
    <col min="11268" max="11268" width="8.75" style="131" customWidth="1"/>
    <col min="11269" max="11269" width="9.375" style="131" customWidth="1"/>
    <col min="11270" max="11270" width="5.625" style="131" customWidth="1"/>
    <col min="11271" max="11271" width="8.625" style="131" customWidth="1"/>
    <col min="11272" max="11272" width="6.5" style="131" customWidth="1"/>
    <col min="11273" max="11273" width="5.625" style="131" customWidth="1"/>
    <col min="11274" max="11274" width="6.625" style="131" customWidth="1"/>
    <col min="11275" max="11275" width="7.25" style="131" customWidth="1"/>
    <col min="11276" max="11276" width="5.875" style="131" customWidth="1"/>
    <col min="11277" max="11277" width="6.75" style="131" customWidth="1"/>
    <col min="11278" max="11520" width="9" style="131"/>
    <col min="11521" max="11521" width="16.75" style="131" customWidth="1"/>
    <col min="11522" max="11522" width="9.625" style="131" customWidth="1"/>
    <col min="11523" max="11523" width="8.125" style="131" customWidth="1"/>
    <col min="11524" max="11524" width="8.75" style="131" customWidth="1"/>
    <col min="11525" max="11525" width="9.375" style="131" customWidth="1"/>
    <col min="11526" max="11526" width="5.625" style="131" customWidth="1"/>
    <col min="11527" max="11527" width="8.625" style="131" customWidth="1"/>
    <col min="11528" max="11528" width="6.5" style="131" customWidth="1"/>
    <col min="11529" max="11529" width="5.625" style="131" customWidth="1"/>
    <col min="11530" max="11530" width="6.625" style="131" customWidth="1"/>
    <col min="11531" max="11531" width="7.25" style="131" customWidth="1"/>
    <col min="11532" max="11532" width="5.875" style="131" customWidth="1"/>
    <col min="11533" max="11533" width="6.75" style="131" customWidth="1"/>
    <col min="11534" max="11776" width="9" style="131"/>
    <col min="11777" max="11777" width="16.75" style="131" customWidth="1"/>
    <col min="11778" max="11778" width="9.625" style="131" customWidth="1"/>
    <col min="11779" max="11779" width="8.125" style="131" customWidth="1"/>
    <col min="11780" max="11780" width="8.75" style="131" customWidth="1"/>
    <col min="11781" max="11781" width="9.375" style="131" customWidth="1"/>
    <col min="11782" max="11782" width="5.625" style="131" customWidth="1"/>
    <col min="11783" max="11783" width="8.625" style="131" customWidth="1"/>
    <col min="11784" max="11784" width="6.5" style="131" customWidth="1"/>
    <col min="11785" max="11785" width="5.625" style="131" customWidth="1"/>
    <col min="11786" max="11786" width="6.625" style="131" customWidth="1"/>
    <col min="11787" max="11787" width="7.25" style="131" customWidth="1"/>
    <col min="11788" max="11788" width="5.875" style="131" customWidth="1"/>
    <col min="11789" max="11789" width="6.75" style="131" customWidth="1"/>
    <col min="11790" max="12032" width="9" style="131"/>
    <col min="12033" max="12033" width="16.75" style="131" customWidth="1"/>
    <col min="12034" max="12034" width="9.625" style="131" customWidth="1"/>
    <col min="12035" max="12035" width="8.125" style="131" customWidth="1"/>
    <col min="12036" max="12036" width="8.75" style="131" customWidth="1"/>
    <col min="12037" max="12037" width="9.375" style="131" customWidth="1"/>
    <col min="12038" max="12038" width="5.625" style="131" customWidth="1"/>
    <col min="12039" max="12039" width="8.625" style="131" customWidth="1"/>
    <col min="12040" max="12040" width="6.5" style="131" customWidth="1"/>
    <col min="12041" max="12041" width="5.625" style="131" customWidth="1"/>
    <col min="12042" max="12042" width="6.625" style="131" customWidth="1"/>
    <col min="12043" max="12043" width="7.25" style="131" customWidth="1"/>
    <col min="12044" max="12044" width="5.875" style="131" customWidth="1"/>
    <col min="12045" max="12045" width="6.75" style="131" customWidth="1"/>
    <col min="12046" max="12288" width="9" style="131"/>
    <col min="12289" max="12289" width="16.75" style="131" customWidth="1"/>
    <col min="12290" max="12290" width="9.625" style="131" customWidth="1"/>
    <col min="12291" max="12291" width="8.125" style="131" customWidth="1"/>
    <col min="12292" max="12292" width="8.75" style="131" customWidth="1"/>
    <col min="12293" max="12293" width="9.375" style="131" customWidth="1"/>
    <col min="12294" max="12294" width="5.625" style="131" customWidth="1"/>
    <col min="12295" max="12295" width="8.625" style="131" customWidth="1"/>
    <col min="12296" max="12296" width="6.5" style="131" customWidth="1"/>
    <col min="12297" max="12297" width="5.625" style="131" customWidth="1"/>
    <col min="12298" max="12298" width="6.625" style="131" customWidth="1"/>
    <col min="12299" max="12299" width="7.25" style="131" customWidth="1"/>
    <col min="12300" max="12300" width="5.875" style="131" customWidth="1"/>
    <col min="12301" max="12301" width="6.75" style="131" customWidth="1"/>
    <col min="12302" max="12544" width="9" style="131"/>
    <col min="12545" max="12545" width="16.75" style="131" customWidth="1"/>
    <col min="12546" max="12546" width="9.625" style="131" customWidth="1"/>
    <col min="12547" max="12547" width="8.125" style="131" customWidth="1"/>
    <col min="12548" max="12548" width="8.75" style="131" customWidth="1"/>
    <col min="12549" max="12549" width="9.375" style="131" customWidth="1"/>
    <col min="12550" max="12550" width="5.625" style="131" customWidth="1"/>
    <col min="12551" max="12551" width="8.625" style="131" customWidth="1"/>
    <col min="12552" max="12552" width="6.5" style="131" customWidth="1"/>
    <col min="12553" max="12553" width="5.625" style="131" customWidth="1"/>
    <col min="12554" max="12554" width="6.625" style="131" customWidth="1"/>
    <col min="12555" max="12555" width="7.25" style="131" customWidth="1"/>
    <col min="12556" max="12556" width="5.875" style="131" customWidth="1"/>
    <col min="12557" max="12557" width="6.75" style="131" customWidth="1"/>
    <col min="12558" max="12800" width="9" style="131"/>
    <col min="12801" max="12801" width="16.75" style="131" customWidth="1"/>
    <col min="12802" max="12802" width="9.625" style="131" customWidth="1"/>
    <col min="12803" max="12803" width="8.125" style="131" customWidth="1"/>
    <col min="12804" max="12804" width="8.75" style="131" customWidth="1"/>
    <col min="12805" max="12805" width="9.375" style="131" customWidth="1"/>
    <col min="12806" max="12806" width="5.625" style="131" customWidth="1"/>
    <col min="12807" max="12807" width="8.625" style="131" customWidth="1"/>
    <col min="12808" max="12808" width="6.5" style="131" customWidth="1"/>
    <col min="12809" max="12809" width="5.625" style="131" customWidth="1"/>
    <col min="12810" max="12810" width="6.625" style="131" customWidth="1"/>
    <col min="12811" max="12811" width="7.25" style="131" customWidth="1"/>
    <col min="12812" max="12812" width="5.875" style="131" customWidth="1"/>
    <col min="12813" max="12813" width="6.75" style="131" customWidth="1"/>
    <col min="12814" max="13056" width="9" style="131"/>
    <col min="13057" max="13057" width="16.75" style="131" customWidth="1"/>
    <col min="13058" max="13058" width="9.625" style="131" customWidth="1"/>
    <col min="13059" max="13059" width="8.125" style="131" customWidth="1"/>
    <col min="13060" max="13060" width="8.75" style="131" customWidth="1"/>
    <col min="13061" max="13061" width="9.375" style="131" customWidth="1"/>
    <col min="13062" max="13062" width="5.625" style="131" customWidth="1"/>
    <col min="13063" max="13063" width="8.625" style="131" customWidth="1"/>
    <col min="13064" max="13064" width="6.5" style="131" customWidth="1"/>
    <col min="13065" max="13065" width="5.625" style="131" customWidth="1"/>
    <col min="13066" max="13066" width="6.625" style="131" customWidth="1"/>
    <col min="13067" max="13067" width="7.25" style="131" customWidth="1"/>
    <col min="13068" max="13068" width="5.875" style="131" customWidth="1"/>
    <col min="13069" max="13069" width="6.75" style="131" customWidth="1"/>
    <col min="13070" max="13312" width="9" style="131"/>
    <col min="13313" max="13313" width="16.75" style="131" customWidth="1"/>
    <col min="13314" max="13314" width="9.625" style="131" customWidth="1"/>
    <col min="13315" max="13315" width="8.125" style="131" customWidth="1"/>
    <col min="13316" max="13316" width="8.75" style="131" customWidth="1"/>
    <col min="13317" max="13317" width="9.375" style="131" customWidth="1"/>
    <col min="13318" max="13318" width="5.625" style="131" customWidth="1"/>
    <col min="13319" max="13319" width="8.625" style="131" customWidth="1"/>
    <col min="13320" max="13320" width="6.5" style="131" customWidth="1"/>
    <col min="13321" max="13321" width="5.625" style="131" customWidth="1"/>
    <col min="13322" max="13322" width="6.625" style="131" customWidth="1"/>
    <col min="13323" max="13323" width="7.25" style="131" customWidth="1"/>
    <col min="13324" max="13324" width="5.875" style="131" customWidth="1"/>
    <col min="13325" max="13325" width="6.75" style="131" customWidth="1"/>
    <col min="13326" max="13568" width="9" style="131"/>
    <col min="13569" max="13569" width="16.75" style="131" customWidth="1"/>
    <col min="13570" max="13570" width="9.625" style="131" customWidth="1"/>
    <col min="13571" max="13571" width="8.125" style="131" customWidth="1"/>
    <col min="13572" max="13572" width="8.75" style="131" customWidth="1"/>
    <col min="13573" max="13573" width="9.375" style="131" customWidth="1"/>
    <col min="13574" max="13574" width="5.625" style="131" customWidth="1"/>
    <col min="13575" max="13575" width="8.625" style="131" customWidth="1"/>
    <col min="13576" max="13576" width="6.5" style="131" customWidth="1"/>
    <col min="13577" max="13577" width="5.625" style="131" customWidth="1"/>
    <col min="13578" max="13578" width="6.625" style="131" customWidth="1"/>
    <col min="13579" max="13579" width="7.25" style="131" customWidth="1"/>
    <col min="13580" max="13580" width="5.875" style="131" customWidth="1"/>
    <col min="13581" max="13581" width="6.75" style="131" customWidth="1"/>
    <col min="13582" max="13824" width="9" style="131"/>
    <col min="13825" max="13825" width="16.75" style="131" customWidth="1"/>
    <col min="13826" max="13826" width="9.625" style="131" customWidth="1"/>
    <col min="13827" max="13827" width="8.125" style="131" customWidth="1"/>
    <col min="13828" max="13828" width="8.75" style="131" customWidth="1"/>
    <col min="13829" max="13829" width="9.375" style="131" customWidth="1"/>
    <col min="13830" max="13830" width="5.625" style="131" customWidth="1"/>
    <col min="13831" max="13831" width="8.625" style="131" customWidth="1"/>
    <col min="13832" max="13832" width="6.5" style="131" customWidth="1"/>
    <col min="13833" max="13833" width="5.625" style="131" customWidth="1"/>
    <col min="13834" max="13834" width="6.625" style="131" customWidth="1"/>
    <col min="13835" max="13835" width="7.25" style="131" customWidth="1"/>
    <col min="13836" max="13836" width="5.875" style="131" customWidth="1"/>
    <col min="13837" max="13837" width="6.75" style="131" customWidth="1"/>
    <col min="13838" max="14080" width="9" style="131"/>
    <col min="14081" max="14081" width="16.75" style="131" customWidth="1"/>
    <col min="14082" max="14082" width="9.625" style="131" customWidth="1"/>
    <col min="14083" max="14083" width="8.125" style="131" customWidth="1"/>
    <col min="14084" max="14084" width="8.75" style="131" customWidth="1"/>
    <col min="14085" max="14085" width="9.375" style="131" customWidth="1"/>
    <col min="14086" max="14086" width="5.625" style="131" customWidth="1"/>
    <col min="14087" max="14087" width="8.625" style="131" customWidth="1"/>
    <col min="14088" max="14088" width="6.5" style="131" customWidth="1"/>
    <col min="14089" max="14089" width="5.625" style="131" customWidth="1"/>
    <col min="14090" max="14090" width="6.625" style="131" customWidth="1"/>
    <col min="14091" max="14091" width="7.25" style="131" customWidth="1"/>
    <col min="14092" max="14092" width="5.875" style="131" customWidth="1"/>
    <col min="14093" max="14093" width="6.75" style="131" customWidth="1"/>
    <col min="14094" max="14336" width="9" style="131"/>
    <col min="14337" max="14337" width="16.75" style="131" customWidth="1"/>
    <col min="14338" max="14338" width="9.625" style="131" customWidth="1"/>
    <col min="14339" max="14339" width="8.125" style="131" customWidth="1"/>
    <col min="14340" max="14340" width="8.75" style="131" customWidth="1"/>
    <col min="14341" max="14341" width="9.375" style="131" customWidth="1"/>
    <col min="14342" max="14342" width="5.625" style="131" customWidth="1"/>
    <col min="14343" max="14343" width="8.625" style="131" customWidth="1"/>
    <col min="14344" max="14344" width="6.5" style="131" customWidth="1"/>
    <col min="14345" max="14345" width="5.625" style="131" customWidth="1"/>
    <col min="14346" max="14346" width="6.625" style="131" customWidth="1"/>
    <col min="14347" max="14347" width="7.25" style="131" customWidth="1"/>
    <col min="14348" max="14348" width="5.875" style="131" customWidth="1"/>
    <col min="14349" max="14349" width="6.75" style="131" customWidth="1"/>
    <col min="14350" max="14592" width="9" style="131"/>
    <col min="14593" max="14593" width="16.75" style="131" customWidth="1"/>
    <col min="14594" max="14594" width="9.625" style="131" customWidth="1"/>
    <col min="14595" max="14595" width="8.125" style="131" customWidth="1"/>
    <col min="14596" max="14596" width="8.75" style="131" customWidth="1"/>
    <col min="14597" max="14597" width="9.375" style="131" customWidth="1"/>
    <col min="14598" max="14598" width="5.625" style="131" customWidth="1"/>
    <col min="14599" max="14599" width="8.625" style="131" customWidth="1"/>
    <col min="14600" max="14600" width="6.5" style="131" customWidth="1"/>
    <col min="14601" max="14601" width="5.625" style="131" customWidth="1"/>
    <col min="14602" max="14602" width="6.625" style="131" customWidth="1"/>
    <col min="14603" max="14603" width="7.25" style="131" customWidth="1"/>
    <col min="14604" max="14604" width="5.875" style="131" customWidth="1"/>
    <col min="14605" max="14605" width="6.75" style="131" customWidth="1"/>
    <col min="14606" max="14848" width="9" style="131"/>
    <col min="14849" max="14849" width="16.75" style="131" customWidth="1"/>
    <col min="14850" max="14850" width="9.625" style="131" customWidth="1"/>
    <col min="14851" max="14851" width="8.125" style="131" customWidth="1"/>
    <col min="14852" max="14852" width="8.75" style="131" customWidth="1"/>
    <col min="14853" max="14853" width="9.375" style="131" customWidth="1"/>
    <col min="14854" max="14854" width="5.625" style="131" customWidth="1"/>
    <col min="14855" max="14855" width="8.625" style="131" customWidth="1"/>
    <col min="14856" max="14856" width="6.5" style="131" customWidth="1"/>
    <col min="14857" max="14857" width="5.625" style="131" customWidth="1"/>
    <col min="14858" max="14858" width="6.625" style="131" customWidth="1"/>
    <col min="14859" max="14859" width="7.25" style="131" customWidth="1"/>
    <col min="14860" max="14860" width="5.875" style="131" customWidth="1"/>
    <col min="14861" max="14861" width="6.75" style="131" customWidth="1"/>
    <col min="14862" max="15104" width="9" style="131"/>
    <col min="15105" max="15105" width="16.75" style="131" customWidth="1"/>
    <col min="15106" max="15106" width="9.625" style="131" customWidth="1"/>
    <col min="15107" max="15107" width="8.125" style="131" customWidth="1"/>
    <col min="15108" max="15108" width="8.75" style="131" customWidth="1"/>
    <col min="15109" max="15109" width="9.375" style="131" customWidth="1"/>
    <col min="15110" max="15110" width="5.625" style="131" customWidth="1"/>
    <col min="15111" max="15111" width="8.625" style="131" customWidth="1"/>
    <col min="15112" max="15112" width="6.5" style="131" customWidth="1"/>
    <col min="15113" max="15113" width="5.625" style="131" customWidth="1"/>
    <col min="15114" max="15114" width="6.625" style="131" customWidth="1"/>
    <col min="15115" max="15115" width="7.25" style="131" customWidth="1"/>
    <col min="15116" max="15116" width="5.875" style="131" customWidth="1"/>
    <col min="15117" max="15117" width="6.75" style="131" customWidth="1"/>
    <col min="15118" max="15360" width="9" style="131"/>
    <col min="15361" max="15361" width="16.75" style="131" customWidth="1"/>
    <col min="15362" max="15362" width="9.625" style="131" customWidth="1"/>
    <col min="15363" max="15363" width="8.125" style="131" customWidth="1"/>
    <col min="15364" max="15364" width="8.75" style="131" customWidth="1"/>
    <col min="15365" max="15365" width="9.375" style="131" customWidth="1"/>
    <col min="15366" max="15366" width="5.625" style="131" customWidth="1"/>
    <col min="15367" max="15367" width="8.625" style="131" customWidth="1"/>
    <col min="15368" max="15368" width="6.5" style="131" customWidth="1"/>
    <col min="15369" max="15369" width="5.625" style="131" customWidth="1"/>
    <col min="15370" max="15370" width="6.625" style="131" customWidth="1"/>
    <col min="15371" max="15371" width="7.25" style="131" customWidth="1"/>
    <col min="15372" max="15372" width="5.875" style="131" customWidth="1"/>
    <col min="15373" max="15373" width="6.75" style="131" customWidth="1"/>
    <col min="15374" max="15616" width="9" style="131"/>
    <col min="15617" max="15617" width="16.75" style="131" customWidth="1"/>
    <col min="15618" max="15618" width="9.625" style="131" customWidth="1"/>
    <col min="15619" max="15619" width="8.125" style="131" customWidth="1"/>
    <col min="15620" max="15620" width="8.75" style="131" customWidth="1"/>
    <col min="15621" max="15621" width="9.375" style="131" customWidth="1"/>
    <col min="15622" max="15622" width="5.625" style="131" customWidth="1"/>
    <col min="15623" max="15623" width="8.625" style="131" customWidth="1"/>
    <col min="15624" max="15624" width="6.5" style="131" customWidth="1"/>
    <col min="15625" max="15625" width="5.625" style="131" customWidth="1"/>
    <col min="15626" max="15626" width="6.625" style="131" customWidth="1"/>
    <col min="15627" max="15627" width="7.25" style="131" customWidth="1"/>
    <col min="15628" max="15628" width="5.875" style="131" customWidth="1"/>
    <col min="15629" max="15629" width="6.75" style="131" customWidth="1"/>
    <col min="15630" max="15872" width="9" style="131"/>
    <col min="15873" max="15873" width="16.75" style="131" customWidth="1"/>
    <col min="15874" max="15874" width="9.625" style="131" customWidth="1"/>
    <col min="15875" max="15875" width="8.125" style="131" customWidth="1"/>
    <col min="15876" max="15876" width="8.75" style="131" customWidth="1"/>
    <col min="15877" max="15877" width="9.375" style="131" customWidth="1"/>
    <col min="15878" max="15878" width="5.625" style="131" customWidth="1"/>
    <col min="15879" max="15879" width="8.625" style="131" customWidth="1"/>
    <col min="15880" max="15880" width="6.5" style="131" customWidth="1"/>
    <col min="15881" max="15881" width="5.625" style="131" customWidth="1"/>
    <col min="15882" max="15882" width="6.625" style="131" customWidth="1"/>
    <col min="15883" max="15883" width="7.25" style="131" customWidth="1"/>
    <col min="15884" max="15884" width="5.875" style="131" customWidth="1"/>
    <col min="15885" max="15885" width="6.75" style="131" customWidth="1"/>
    <col min="15886" max="16128" width="9" style="131"/>
    <col min="16129" max="16129" width="16.75" style="131" customWidth="1"/>
    <col min="16130" max="16130" width="9.625" style="131" customWidth="1"/>
    <col min="16131" max="16131" width="8.125" style="131" customWidth="1"/>
    <col min="16132" max="16132" width="8.75" style="131" customWidth="1"/>
    <col min="16133" max="16133" width="9.375" style="131" customWidth="1"/>
    <col min="16134" max="16134" width="5.625" style="131" customWidth="1"/>
    <col min="16135" max="16135" width="8.625" style="131" customWidth="1"/>
    <col min="16136" max="16136" width="6.5" style="131" customWidth="1"/>
    <col min="16137" max="16137" width="5.625" style="131" customWidth="1"/>
    <col min="16138" max="16138" width="6.625" style="131" customWidth="1"/>
    <col min="16139" max="16139" width="7.25" style="131" customWidth="1"/>
    <col min="16140" max="16140" width="5.875" style="131" customWidth="1"/>
    <col min="16141" max="16141" width="6.75" style="131" customWidth="1"/>
    <col min="16142" max="16384" width="9" style="131"/>
  </cols>
  <sheetData>
    <row r="1" spans="1:14">
      <c r="A1" s="364" t="s">
        <v>185</v>
      </c>
      <c r="B1" s="375" t="s">
        <v>186</v>
      </c>
      <c r="C1" s="375"/>
      <c r="D1" s="375"/>
      <c r="E1" s="375" t="s">
        <v>186</v>
      </c>
      <c r="F1" s="375"/>
      <c r="G1" s="375"/>
      <c r="H1" s="375" t="s">
        <v>187</v>
      </c>
      <c r="I1" s="375"/>
      <c r="J1" s="375"/>
      <c r="K1" s="368" t="s">
        <v>188</v>
      </c>
      <c r="L1" s="369"/>
      <c r="M1" s="370"/>
    </row>
    <row r="2" spans="1:14">
      <c r="A2" s="365"/>
      <c r="B2" s="374" t="s">
        <v>189</v>
      </c>
      <c r="C2" s="374"/>
      <c r="D2" s="374"/>
      <c r="E2" s="374" t="s">
        <v>190</v>
      </c>
      <c r="F2" s="374"/>
      <c r="G2" s="374"/>
      <c r="H2" s="374" t="s">
        <v>191</v>
      </c>
      <c r="I2" s="374"/>
      <c r="J2" s="374"/>
      <c r="K2" s="371"/>
      <c r="L2" s="372"/>
      <c r="M2" s="373"/>
    </row>
    <row r="3" spans="1:14">
      <c r="A3" s="366"/>
      <c r="B3" s="111" t="s">
        <v>182</v>
      </c>
      <c r="C3" s="111" t="s">
        <v>184</v>
      </c>
      <c r="D3" s="111" t="s">
        <v>183</v>
      </c>
      <c r="E3" s="111" t="s">
        <v>182</v>
      </c>
      <c r="F3" s="111" t="s">
        <v>184</v>
      </c>
      <c r="G3" s="111" t="s">
        <v>183</v>
      </c>
      <c r="H3" s="111" t="s">
        <v>182</v>
      </c>
      <c r="I3" s="111" t="s">
        <v>184</v>
      </c>
      <c r="J3" s="111" t="s">
        <v>183</v>
      </c>
      <c r="K3" s="111" t="s">
        <v>182</v>
      </c>
      <c r="L3" s="111" t="s">
        <v>184</v>
      </c>
      <c r="M3" s="112" t="s">
        <v>183</v>
      </c>
    </row>
    <row r="4" spans="1:14">
      <c r="A4" s="132" t="s">
        <v>207</v>
      </c>
      <c r="B4" s="164"/>
      <c r="C4" s="164"/>
      <c r="D4" s="165"/>
      <c r="E4" s="164"/>
      <c r="F4" s="164"/>
      <c r="G4" s="165"/>
      <c r="H4" s="164"/>
      <c r="I4" s="164"/>
      <c r="J4" s="165"/>
      <c r="K4" s="125">
        <v>2</v>
      </c>
      <c r="L4" s="125">
        <v>2</v>
      </c>
      <c r="M4" s="126">
        <f>15+1.25</f>
        <v>16.25</v>
      </c>
    </row>
    <row r="5" spans="1:14">
      <c r="A5" s="132" t="s">
        <v>208</v>
      </c>
      <c r="B5" s="166"/>
      <c r="C5" s="166"/>
      <c r="D5" s="167"/>
      <c r="E5" s="166"/>
      <c r="F5" s="166"/>
      <c r="G5" s="167"/>
      <c r="H5" s="166"/>
      <c r="I5" s="166"/>
      <c r="J5" s="167"/>
      <c r="K5" s="121">
        <v>2</v>
      </c>
      <c r="L5" s="121">
        <v>2</v>
      </c>
      <c r="M5" s="122">
        <f>7.25+1.75</f>
        <v>9</v>
      </c>
    </row>
    <row r="6" spans="1:14">
      <c r="A6" s="132" t="s">
        <v>209</v>
      </c>
      <c r="B6" s="168"/>
      <c r="C6" s="168"/>
      <c r="D6" s="168"/>
      <c r="E6" s="168">
        <v>3</v>
      </c>
      <c r="F6" s="168">
        <v>3</v>
      </c>
      <c r="G6" s="169">
        <v>0.46500000000000002</v>
      </c>
      <c r="H6" s="168">
        <v>1</v>
      </c>
      <c r="I6" s="168">
        <v>2</v>
      </c>
      <c r="J6" s="168"/>
      <c r="K6" s="168">
        <v>4</v>
      </c>
      <c r="L6" s="168">
        <v>4</v>
      </c>
      <c r="M6" s="168">
        <f>12+4+0.5+4.25</f>
        <v>20.75</v>
      </c>
    </row>
    <row r="7" spans="1:14">
      <c r="A7" s="132" t="s">
        <v>210</v>
      </c>
      <c r="B7" s="168"/>
      <c r="C7" s="168"/>
      <c r="D7" s="168"/>
      <c r="E7" s="168"/>
      <c r="F7" s="168"/>
      <c r="G7" s="168"/>
      <c r="H7" s="168">
        <v>4</v>
      </c>
      <c r="I7" s="168">
        <v>4</v>
      </c>
      <c r="J7" s="168">
        <f>7+7.5+6+2</f>
        <v>22.5</v>
      </c>
      <c r="K7" s="168"/>
      <c r="L7" s="168"/>
      <c r="M7" s="168"/>
    </row>
    <row r="8" spans="1:14">
      <c r="A8" s="132" t="s">
        <v>211</v>
      </c>
      <c r="B8" s="168"/>
      <c r="C8" s="168"/>
      <c r="D8" s="168"/>
      <c r="E8" s="168"/>
      <c r="F8" s="168"/>
      <c r="G8" s="168"/>
      <c r="H8" s="168">
        <v>1</v>
      </c>
      <c r="I8" s="168">
        <v>1</v>
      </c>
      <c r="J8" s="168">
        <v>7</v>
      </c>
      <c r="K8" s="168"/>
      <c r="L8" s="168"/>
      <c r="M8" s="168"/>
    </row>
    <row r="9" spans="1:14">
      <c r="A9" s="136" t="s">
        <v>212</v>
      </c>
      <c r="B9" s="170">
        <f t="shared" ref="B9:M9" si="0">SUM(B4:B8)</f>
        <v>0</v>
      </c>
      <c r="C9" s="170">
        <f t="shared" si="0"/>
        <v>0</v>
      </c>
      <c r="D9" s="170">
        <f t="shared" si="0"/>
        <v>0</v>
      </c>
      <c r="E9" s="170">
        <f t="shared" si="0"/>
        <v>3</v>
      </c>
      <c r="F9" s="170">
        <f t="shared" si="0"/>
        <v>3</v>
      </c>
      <c r="G9" s="171">
        <f t="shared" si="0"/>
        <v>0.46500000000000002</v>
      </c>
      <c r="H9" s="170">
        <f t="shared" si="0"/>
        <v>6</v>
      </c>
      <c r="I9" s="170">
        <f t="shared" si="0"/>
        <v>7</v>
      </c>
      <c r="J9" s="171">
        <f t="shared" si="0"/>
        <v>29.5</v>
      </c>
      <c r="K9" s="170">
        <f t="shared" si="0"/>
        <v>8</v>
      </c>
      <c r="L9" s="170">
        <f t="shared" si="0"/>
        <v>8</v>
      </c>
      <c r="M9" s="171">
        <f t="shared" si="0"/>
        <v>46</v>
      </c>
      <c r="N9" s="102"/>
    </row>
    <row r="10" spans="1:14">
      <c r="J10" s="363" t="s">
        <v>202</v>
      </c>
      <c r="K10" s="363"/>
      <c r="L10" s="363"/>
      <c r="M10" s="363"/>
    </row>
  </sheetData>
  <mergeCells count="9">
    <mergeCell ref="J10:M10"/>
    <mergeCell ref="A1:A3"/>
    <mergeCell ref="B1:D1"/>
    <mergeCell ref="E1:G1"/>
    <mergeCell ref="H1:J1"/>
    <mergeCell ref="K1:M2"/>
    <mergeCell ref="B2:D2"/>
    <mergeCell ref="E2:G2"/>
    <mergeCell ref="H2:J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sheetPr>
    <tabColor rgb="FFFF0000"/>
  </sheetPr>
  <dimension ref="A1:M8"/>
  <sheetViews>
    <sheetView workbookViewId="0">
      <selection activeCell="A7" sqref="A7:M8"/>
    </sheetView>
  </sheetViews>
  <sheetFormatPr defaultRowHeight="24"/>
  <cols>
    <col min="1" max="1" width="16.75" style="131" customWidth="1"/>
    <col min="2" max="2" width="9.625" style="131" customWidth="1"/>
    <col min="3" max="3" width="8.125" style="131" customWidth="1"/>
    <col min="4" max="4" width="8.75" style="131" customWidth="1"/>
    <col min="5" max="5" width="7.625" style="131" customWidth="1"/>
    <col min="6" max="6" width="7.125" style="131" customWidth="1"/>
    <col min="7" max="7" width="8.625" style="131" customWidth="1"/>
    <col min="8" max="8" width="6.5" style="131" customWidth="1"/>
    <col min="9" max="10" width="5.625" style="131" customWidth="1"/>
    <col min="11" max="11" width="7.25" style="131" customWidth="1"/>
    <col min="12" max="12" width="5.875" style="131" customWidth="1"/>
    <col min="13" max="13" width="6.75" style="131" customWidth="1"/>
    <col min="14" max="256" width="9" style="131"/>
    <col min="257" max="257" width="16.75" style="131" customWidth="1"/>
    <col min="258" max="258" width="9.625" style="131" customWidth="1"/>
    <col min="259" max="259" width="8.125" style="131" customWidth="1"/>
    <col min="260" max="260" width="8.75" style="131" customWidth="1"/>
    <col min="261" max="261" width="7.625" style="131" customWidth="1"/>
    <col min="262" max="262" width="7.125" style="131" customWidth="1"/>
    <col min="263" max="263" width="8.625" style="131" customWidth="1"/>
    <col min="264" max="264" width="6.5" style="131" customWidth="1"/>
    <col min="265" max="266" width="5.625" style="131" customWidth="1"/>
    <col min="267" max="267" width="7.25" style="131" customWidth="1"/>
    <col min="268" max="268" width="5.875" style="131" customWidth="1"/>
    <col min="269" max="269" width="6.75" style="131" customWidth="1"/>
    <col min="270" max="512" width="9" style="131"/>
    <col min="513" max="513" width="16.75" style="131" customWidth="1"/>
    <col min="514" max="514" width="9.625" style="131" customWidth="1"/>
    <col min="515" max="515" width="8.125" style="131" customWidth="1"/>
    <col min="516" max="516" width="8.75" style="131" customWidth="1"/>
    <col min="517" max="517" width="7.625" style="131" customWidth="1"/>
    <col min="518" max="518" width="7.125" style="131" customWidth="1"/>
    <col min="519" max="519" width="8.625" style="131" customWidth="1"/>
    <col min="520" max="520" width="6.5" style="131" customWidth="1"/>
    <col min="521" max="522" width="5.625" style="131" customWidth="1"/>
    <col min="523" max="523" width="7.25" style="131" customWidth="1"/>
    <col min="524" max="524" width="5.875" style="131" customWidth="1"/>
    <col min="525" max="525" width="6.75" style="131" customWidth="1"/>
    <col min="526" max="768" width="9" style="131"/>
    <col min="769" max="769" width="16.75" style="131" customWidth="1"/>
    <col min="770" max="770" width="9.625" style="131" customWidth="1"/>
    <col min="771" max="771" width="8.125" style="131" customWidth="1"/>
    <col min="772" max="772" width="8.75" style="131" customWidth="1"/>
    <col min="773" max="773" width="7.625" style="131" customWidth="1"/>
    <col min="774" max="774" width="7.125" style="131" customWidth="1"/>
    <col min="775" max="775" width="8.625" style="131" customWidth="1"/>
    <col min="776" max="776" width="6.5" style="131" customWidth="1"/>
    <col min="777" max="778" width="5.625" style="131" customWidth="1"/>
    <col min="779" max="779" width="7.25" style="131" customWidth="1"/>
    <col min="780" max="780" width="5.875" style="131" customWidth="1"/>
    <col min="781" max="781" width="6.75" style="131" customWidth="1"/>
    <col min="782" max="1024" width="9" style="131"/>
    <col min="1025" max="1025" width="16.75" style="131" customWidth="1"/>
    <col min="1026" max="1026" width="9.625" style="131" customWidth="1"/>
    <col min="1027" max="1027" width="8.125" style="131" customWidth="1"/>
    <col min="1028" max="1028" width="8.75" style="131" customWidth="1"/>
    <col min="1029" max="1029" width="7.625" style="131" customWidth="1"/>
    <col min="1030" max="1030" width="7.125" style="131" customWidth="1"/>
    <col min="1031" max="1031" width="8.625" style="131" customWidth="1"/>
    <col min="1032" max="1032" width="6.5" style="131" customWidth="1"/>
    <col min="1033" max="1034" width="5.625" style="131" customWidth="1"/>
    <col min="1035" max="1035" width="7.25" style="131" customWidth="1"/>
    <col min="1036" max="1036" width="5.875" style="131" customWidth="1"/>
    <col min="1037" max="1037" width="6.75" style="131" customWidth="1"/>
    <col min="1038" max="1280" width="9" style="131"/>
    <col min="1281" max="1281" width="16.75" style="131" customWidth="1"/>
    <col min="1282" max="1282" width="9.625" style="131" customWidth="1"/>
    <col min="1283" max="1283" width="8.125" style="131" customWidth="1"/>
    <col min="1284" max="1284" width="8.75" style="131" customWidth="1"/>
    <col min="1285" max="1285" width="7.625" style="131" customWidth="1"/>
    <col min="1286" max="1286" width="7.125" style="131" customWidth="1"/>
    <col min="1287" max="1287" width="8.625" style="131" customWidth="1"/>
    <col min="1288" max="1288" width="6.5" style="131" customWidth="1"/>
    <col min="1289" max="1290" width="5.625" style="131" customWidth="1"/>
    <col min="1291" max="1291" width="7.25" style="131" customWidth="1"/>
    <col min="1292" max="1292" width="5.875" style="131" customWidth="1"/>
    <col min="1293" max="1293" width="6.75" style="131" customWidth="1"/>
    <col min="1294" max="1536" width="9" style="131"/>
    <col min="1537" max="1537" width="16.75" style="131" customWidth="1"/>
    <col min="1538" max="1538" width="9.625" style="131" customWidth="1"/>
    <col min="1539" max="1539" width="8.125" style="131" customWidth="1"/>
    <col min="1540" max="1540" width="8.75" style="131" customWidth="1"/>
    <col min="1541" max="1541" width="7.625" style="131" customWidth="1"/>
    <col min="1542" max="1542" width="7.125" style="131" customWidth="1"/>
    <col min="1543" max="1543" width="8.625" style="131" customWidth="1"/>
    <col min="1544" max="1544" width="6.5" style="131" customWidth="1"/>
    <col min="1545" max="1546" width="5.625" style="131" customWidth="1"/>
    <col min="1547" max="1547" width="7.25" style="131" customWidth="1"/>
    <col min="1548" max="1548" width="5.875" style="131" customWidth="1"/>
    <col min="1549" max="1549" width="6.75" style="131" customWidth="1"/>
    <col min="1550" max="1792" width="9" style="131"/>
    <col min="1793" max="1793" width="16.75" style="131" customWidth="1"/>
    <col min="1794" max="1794" width="9.625" style="131" customWidth="1"/>
    <col min="1795" max="1795" width="8.125" style="131" customWidth="1"/>
    <col min="1796" max="1796" width="8.75" style="131" customWidth="1"/>
    <col min="1797" max="1797" width="7.625" style="131" customWidth="1"/>
    <col min="1798" max="1798" width="7.125" style="131" customWidth="1"/>
    <col min="1799" max="1799" width="8.625" style="131" customWidth="1"/>
    <col min="1800" max="1800" width="6.5" style="131" customWidth="1"/>
    <col min="1801" max="1802" width="5.625" style="131" customWidth="1"/>
    <col min="1803" max="1803" width="7.25" style="131" customWidth="1"/>
    <col min="1804" max="1804" width="5.875" style="131" customWidth="1"/>
    <col min="1805" max="1805" width="6.75" style="131" customWidth="1"/>
    <col min="1806" max="2048" width="9" style="131"/>
    <col min="2049" max="2049" width="16.75" style="131" customWidth="1"/>
    <col min="2050" max="2050" width="9.625" style="131" customWidth="1"/>
    <col min="2051" max="2051" width="8.125" style="131" customWidth="1"/>
    <col min="2052" max="2052" width="8.75" style="131" customWidth="1"/>
    <col min="2053" max="2053" width="7.625" style="131" customWidth="1"/>
    <col min="2054" max="2054" width="7.125" style="131" customWidth="1"/>
    <col min="2055" max="2055" width="8.625" style="131" customWidth="1"/>
    <col min="2056" max="2056" width="6.5" style="131" customWidth="1"/>
    <col min="2057" max="2058" width="5.625" style="131" customWidth="1"/>
    <col min="2059" max="2059" width="7.25" style="131" customWidth="1"/>
    <col min="2060" max="2060" width="5.875" style="131" customWidth="1"/>
    <col min="2061" max="2061" width="6.75" style="131" customWidth="1"/>
    <col min="2062" max="2304" width="9" style="131"/>
    <col min="2305" max="2305" width="16.75" style="131" customWidth="1"/>
    <col min="2306" max="2306" width="9.625" style="131" customWidth="1"/>
    <col min="2307" max="2307" width="8.125" style="131" customWidth="1"/>
    <col min="2308" max="2308" width="8.75" style="131" customWidth="1"/>
    <col min="2309" max="2309" width="7.625" style="131" customWidth="1"/>
    <col min="2310" max="2310" width="7.125" style="131" customWidth="1"/>
    <col min="2311" max="2311" width="8.625" style="131" customWidth="1"/>
    <col min="2312" max="2312" width="6.5" style="131" customWidth="1"/>
    <col min="2313" max="2314" width="5.625" style="131" customWidth="1"/>
    <col min="2315" max="2315" width="7.25" style="131" customWidth="1"/>
    <col min="2316" max="2316" width="5.875" style="131" customWidth="1"/>
    <col min="2317" max="2317" width="6.75" style="131" customWidth="1"/>
    <col min="2318" max="2560" width="9" style="131"/>
    <col min="2561" max="2561" width="16.75" style="131" customWidth="1"/>
    <col min="2562" max="2562" width="9.625" style="131" customWidth="1"/>
    <col min="2563" max="2563" width="8.125" style="131" customWidth="1"/>
    <col min="2564" max="2564" width="8.75" style="131" customWidth="1"/>
    <col min="2565" max="2565" width="7.625" style="131" customWidth="1"/>
    <col min="2566" max="2566" width="7.125" style="131" customWidth="1"/>
    <col min="2567" max="2567" width="8.625" style="131" customWidth="1"/>
    <col min="2568" max="2568" width="6.5" style="131" customWidth="1"/>
    <col min="2569" max="2570" width="5.625" style="131" customWidth="1"/>
    <col min="2571" max="2571" width="7.25" style="131" customWidth="1"/>
    <col min="2572" max="2572" width="5.875" style="131" customWidth="1"/>
    <col min="2573" max="2573" width="6.75" style="131" customWidth="1"/>
    <col min="2574" max="2816" width="9" style="131"/>
    <col min="2817" max="2817" width="16.75" style="131" customWidth="1"/>
    <col min="2818" max="2818" width="9.625" style="131" customWidth="1"/>
    <col min="2819" max="2819" width="8.125" style="131" customWidth="1"/>
    <col min="2820" max="2820" width="8.75" style="131" customWidth="1"/>
    <col min="2821" max="2821" width="7.625" style="131" customWidth="1"/>
    <col min="2822" max="2822" width="7.125" style="131" customWidth="1"/>
    <col min="2823" max="2823" width="8.625" style="131" customWidth="1"/>
    <col min="2824" max="2824" width="6.5" style="131" customWidth="1"/>
    <col min="2825" max="2826" width="5.625" style="131" customWidth="1"/>
    <col min="2827" max="2827" width="7.25" style="131" customWidth="1"/>
    <col min="2828" max="2828" width="5.875" style="131" customWidth="1"/>
    <col min="2829" max="2829" width="6.75" style="131" customWidth="1"/>
    <col min="2830" max="3072" width="9" style="131"/>
    <col min="3073" max="3073" width="16.75" style="131" customWidth="1"/>
    <col min="3074" max="3074" width="9.625" style="131" customWidth="1"/>
    <col min="3075" max="3075" width="8.125" style="131" customWidth="1"/>
    <col min="3076" max="3076" width="8.75" style="131" customWidth="1"/>
    <col min="3077" max="3077" width="7.625" style="131" customWidth="1"/>
    <col min="3078" max="3078" width="7.125" style="131" customWidth="1"/>
    <col min="3079" max="3079" width="8.625" style="131" customWidth="1"/>
    <col min="3080" max="3080" width="6.5" style="131" customWidth="1"/>
    <col min="3081" max="3082" width="5.625" style="131" customWidth="1"/>
    <col min="3083" max="3083" width="7.25" style="131" customWidth="1"/>
    <col min="3084" max="3084" width="5.875" style="131" customWidth="1"/>
    <col min="3085" max="3085" width="6.75" style="131" customWidth="1"/>
    <col min="3086" max="3328" width="9" style="131"/>
    <col min="3329" max="3329" width="16.75" style="131" customWidth="1"/>
    <col min="3330" max="3330" width="9.625" style="131" customWidth="1"/>
    <col min="3331" max="3331" width="8.125" style="131" customWidth="1"/>
    <col min="3332" max="3332" width="8.75" style="131" customWidth="1"/>
    <col min="3333" max="3333" width="7.625" style="131" customWidth="1"/>
    <col min="3334" max="3334" width="7.125" style="131" customWidth="1"/>
    <col min="3335" max="3335" width="8.625" style="131" customWidth="1"/>
    <col min="3336" max="3336" width="6.5" style="131" customWidth="1"/>
    <col min="3337" max="3338" width="5.625" style="131" customWidth="1"/>
    <col min="3339" max="3339" width="7.25" style="131" customWidth="1"/>
    <col min="3340" max="3340" width="5.875" style="131" customWidth="1"/>
    <col min="3341" max="3341" width="6.75" style="131" customWidth="1"/>
    <col min="3342" max="3584" width="9" style="131"/>
    <col min="3585" max="3585" width="16.75" style="131" customWidth="1"/>
    <col min="3586" max="3586" width="9.625" style="131" customWidth="1"/>
    <col min="3587" max="3587" width="8.125" style="131" customWidth="1"/>
    <col min="3588" max="3588" width="8.75" style="131" customWidth="1"/>
    <col min="3589" max="3589" width="7.625" style="131" customWidth="1"/>
    <col min="3590" max="3590" width="7.125" style="131" customWidth="1"/>
    <col min="3591" max="3591" width="8.625" style="131" customWidth="1"/>
    <col min="3592" max="3592" width="6.5" style="131" customWidth="1"/>
    <col min="3593" max="3594" width="5.625" style="131" customWidth="1"/>
    <col min="3595" max="3595" width="7.25" style="131" customWidth="1"/>
    <col min="3596" max="3596" width="5.875" style="131" customWidth="1"/>
    <col min="3597" max="3597" width="6.75" style="131" customWidth="1"/>
    <col min="3598" max="3840" width="9" style="131"/>
    <col min="3841" max="3841" width="16.75" style="131" customWidth="1"/>
    <col min="3842" max="3842" width="9.625" style="131" customWidth="1"/>
    <col min="3843" max="3843" width="8.125" style="131" customWidth="1"/>
    <col min="3844" max="3844" width="8.75" style="131" customWidth="1"/>
    <col min="3845" max="3845" width="7.625" style="131" customWidth="1"/>
    <col min="3846" max="3846" width="7.125" style="131" customWidth="1"/>
    <col min="3847" max="3847" width="8.625" style="131" customWidth="1"/>
    <col min="3848" max="3848" width="6.5" style="131" customWidth="1"/>
    <col min="3849" max="3850" width="5.625" style="131" customWidth="1"/>
    <col min="3851" max="3851" width="7.25" style="131" customWidth="1"/>
    <col min="3852" max="3852" width="5.875" style="131" customWidth="1"/>
    <col min="3853" max="3853" width="6.75" style="131" customWidth="1"/>
    <col min="3854" max="4096" width="9" style="131"/>
    <col min="4097" max="4097" width="16.75" style="131" customWidth="1"/>
    <col min="4098" max="4098" width="9.625" style="131" customWidth="1"/>
    <col min="4099" max="4099" width="8.125" style="131" customWidth="1"/>
    <col min="4100" max="4100" width="8.75" style="131" customWidth="1"/>
    <col min="4101" max="4101" width="7.625" style="131" customWidth="1"/>
    <col min="4102" max="4102" width="7.125" style="131" customWidth="1"/>
    <col min="4103" max="4103" width="8.625" style="131" customWidth="1"/>
    <col min="4104" max="4104" width="6.5" style="131" customWidth="1"/>
    <col min="4105" max="4106" width="5.625" style="131" customWidth="1"/>
    <col min="4107" max="4107" width="7.25" style="131" customWidth="1"/>
    <col min="4108" max="4108" width="5.875" style="131" customWidth="1"/>
    <col min="4109" max="4109" width="6.75" style="131" customWidth="1"/>
    <col min="4110" max="4352" width="9" style="131"/>
    <col min="4353" max="4353" width="16.75" style="131" customWidth="1"/>
    <col min="4354" max="4354" width="9.625" style="131" customWidth="1"/>
    <col min="4355" max="4355" width="8.125" style="131" customWidth="1"/>
    <col min="4356" max="4356" width="8.75" style="131" customWidth="1"/>
    <col min="4357" max="4357" width="7.625" style="131" customWidth="1"/>
    <col min="4358" max="4358" width="7.125" style="131" customWidth="1"/>
    <col min="4359" max="4359" width="8.625" style="131" customWidth="1"/>
    <col min="4360" max="4360" width="6.5" style="131" customWidth="1"/>
    <col min="4361" max="4362" width="5.625" style="131" customWidth="1"/>
    <col min="4363" max="4363" width="7.25" style="131" customWidth="1"/>
    <col min="4364" max="4364" width="5.875" style="131" customWidth="1"/>
    <col min="4365" max="4365" width="6.75" style="131" customWidth="1"/>
    <col min="4366" max="4608" width="9" style="131"/>
    <col min="4609" max="4609" width="16.75" style="131" customWidth="1"/>
    <col min="4610" max="4610" width="9.625" style="131" customWidth="1"/>
    <col min="4611" max="4611" width="8.125" style="131" customWidth="1"/>
    <col min="4612" max="4612" width="8.75" style="131" customWidth="1"/>
    <col min="4613" max="4613" width="7.625" style="131" customWidth="1"/>
    <col min="4614" max="4614" width="7.125" style="131" customWidth="1"/>
    <col min="4615" max="4615" width="8.625" style="131" customWidth="1"/>
    <col min="4616" max="4616" width="6.5" style="131" customWidth="1"/>
    <col min="4617" max="4618" width="5.625" style="131" customWidth="1"/>
    <col min="4619" max="4619" width="7.25" style="131" customWidth="1"/>
    <col min="4620" max="4620" width="5.875" style="131" customWidth="1"/>
    <col min="4621" max="4621" width="6.75" style="131" customWidth="1"/>
    <col min="4622" max="4864" width="9" style="131"/>
    <col min="4865" max="4865" width="16.75" style="131" customWidth="1"/>
    <col min="4866" max="4866" width="9.625" style="131" customWidth="1"/>
    <col min="4867" max="4867" width="8.125" style="131" customWidth="1"/>
    <col min="4868" max="4868" width="8.75" style="131" customWidth="1"/>
    <col min="4869" max="4869" width="7.625" style="131" customWidth="1"/>
    <col min="4870" max="4870" width="7.125" style="131" customWidth="1"/>
    <col min="4871" max="4871" width="8.625" style="131" customWidth="1"/>
    <col min="4872" max="4872" width="6.5" style="131" customWidth="1"/>
    <col min="4873" max="4874" width="5.625" style="131" customWidth="1"/>
    <col min="4875" max="4875" width="7.25" style="131" customWidth="1"/>
    <col min="4876" max="4876" width="5.875" style="131" customWidth="1"/>
    <col min="4877" max="4877" width="6.75" style="131" customWidth="1"/>
    <col min="4878" max="5120" width="9" style="131"/>
    <col min="5121" max="5121" width="16.75" style="131" customWidth="1"/>
    <col min="5122" max="5122" width="9.625" style="131" customWidth="1"/>
    <col min="5123" max="5123" width="8.125" style="131" customWidth="1"/>
    <col min="5124" max="5124" width="8.75" style="131" customWidth="1"/>
    <col min="5125" max="5125" width="7.625" style="131" customWidth="1"/>
    <col min="5126" max="5126" width="7.125" style="131" customWidth="1"/>
    <col min="5127" max="5127" width="8.625" style="131" customWidth="1"/>
    <col min="5128" max="5128" width="6.5" style="131" customWidth="1"/>
    <col min="5129" max="5130" width="5.625" style="131" customWidth="1"/>
    <col min="5131" max="5131" width="7.25" style="131" customWidth="1"/>
    <col min="5132" max="5132" width="5.875" style="131" customWidth="1"/>
    <col min="5133" max="5133" width="6.75" style="131" customWidth="1"/>
    <col min="5134" max="5376" width="9" style="131"/>
    <col min="5377" max="5377" width="16.75" style="131" customWidth="1"/>
    <col min="5378" max="5378" width="9.625" style="131" customWidth="1"/>
    <col min="5379" max="5379" width="8.125" style="131" customWidth="1"/>
    <col min="5380" max="5380" width="8.75" style="131" customWidth="1"/>
    <col min="5381" max="5381" width="7.625" style="131" customWidth="1"/>
    <col min="5382" max="5382" width="7.125" style="131" customWidth="1"/>
    <col min="5383" max="5383" width="8.625" style="131" customWidth="1"/>
    <col min="5384" max="5384" width="6.5" style="131" customWidth="1"/>
    <col min="5385" max="5386" width="5.625" style="131" customWidth="1"/>
    <col min="5387" max="5387" width="7.25" style="131" customWidth="1"/>
    <col min="5388" max="5388" width="5.875" style="131" customWidth="1"/>
    <col min="5389" max="5389" width="6.75" style="131" customWidth="1"/>
    <col min="5390" max="5632" width="9" style="131"/>
    <col min="5633" max="5633" width="16.75" style="131" customWidth="1"/>
    <col min="5634" max="5634" width="9.625" style="131" customWidth="1"/>
    <col min="5635" max="5635" width="8.125" style="131" customWidth="1"/>
    <col min="5636" max="5636" width="8.75" style="131" customWidth="1"/>
    <col min="5637" max="5637" width="7.625" style="131" customWidth="1"/>
    <col min="5638" max="5638" width="7.125" style="131" customWidth="1"/>
    <col min="5639" max="5639" width="8.625" style="131" customWidth="1"/>
    <col min="5640" max="5640" width="6.5" style="131" customWidth="1"/>
    <col min="5641" max="5642" width="5.625" style="131" customWidth="1"/>
    <col min="5643" max="5643" width="7.25" style="131" customWidth="1"/>
    <col min="5644" max="5644" width="5.875" style="131" customWidth="1"/>
    <col min="5645" max="5645" width="6.75" style="131" customWidth="1"/>
    <col min="5646" max="5888" width="9" style="131"/>
    <col min="5889" max="5889" width="16.75" style="131" customWidth="1"/>
    <col min="5890" max="5890" width="9.625" style="131" customWidth="1"/>
    <col min="5891" max="5891" width="8.125" style="131" customWidth="1"/>
    <col min="5892" max="5892" width="8.75" style="131" customWidth="1"/>
    <col min="5893" max="5893" width="7.625" style="131" customWidth="1"/>
    <col min="5894" max="5894" width="7.125" style="131" customWidth="1"/>
    <col min="5895" max="5895" width="8.625" style="131" customWidth="1"/>
    <col min="5896" max="5896" width="6.5" style="131" customWidth="1"/>
    <col min="5897" max="5898" width="5.625" style="131" customWidth="1"/>
    <col min="5899" max="5899" width="7.25" style="131" customWidth="1"/>
    <col min="5900" max="5900" width="5.875" style="131" customWidth="1"/>
    <col min="5901" max="5901" width="6.75" style="131" customWidth="1"/>
    <col min="5902" max="6144" width="9" style="131"/>
    <col min="6145" max="6145" width="16.75" style="131" customWidth="1"/>
    <col min="6146" max="6146" width="9.625" style="131" customWidth="1"/>
    <col min="6147" max="6147" width="8.125" style="131" customWidth="1"/>
    <col min="6148" max="6148" width="8.75" style="131" customWidth="1"/>
    <col min="6149" max="6149" width="7.625" style="131" customWidth="1"/>
    <col min="6150" max="6150" width="7.125" style="131" customWidth="1"/>
    <col min="6151" max="6151" width="8.625" style="131" customWidth="1"/>
    <col min="6152" max="6152" width="6.5" style="131" customWidth="1"/>
    <col min="6153" max="6154" width="5.625" style="131" customWidth="1"/>
    <col min="6155" max="6155" width="7.25" style="131" customWidth="1"/>
    <col min="6156" max="6156" width="5.875" style="131" customWidth="1"/>
    <col min="6157" max="6157" width="6.75" style="131" customWidth="1"/>
    <col min="6158" max="6400" width="9" style="131"/>
    <col min="6401" max="6401" width="16.75" style="131" customWidth="1"/>
    <col min="6402" max="6402" width="9.625" style="131" customWidth="1"/>
    <col min="6403" max="6403" width="8.125" style="131" customWidth="1"/>
    <col min="6404" max="6404" width="8.75" style="131" customWidth="1"/>
    <col min="6405" max="6405" width="7.625" style="131" customWidth="1"/>
    <col min="6406" max="6406" width="7.125" style="131" customWidth="1"/>
    <col min="6407" max="6407" width="8.625" style="131" customWidth="1"/>
    <col min="6408" max="6408" width="6.5" style="131" customWidth="1"/>
    <col min="6409" max="6410" width="5.625" style="131" customWidth="1"/>
    <col min="6411" max="6411" width="7.25" style="131" customWidth="1"/>
    <col min="6412" max="6412" width="5.875" style="131" customWidth="1"/>
    <col min="6413" max="6413" width="6.75" style="131" customWidth="1"/>
    <col min="6414" max="6656" width="9" style="131"/>
    <col min="6657" max="6657" width="16.75" style="131" customWidth="1"/>
    <col min="6658" max="6658" width="9.625" style="131" customWidth="1"/>
    <col min="6659" max="6659" width="8.125" style="131" customWidth="1"/>
    <col min="6660" max="6660" width="8.75" style="131" customWidth="1"/>
    <col min="6661" max="6661" width="7.625" style="131" customWidth="1"/>
    <col min="6662" max="6662" width="7.125" style="131" customWidth="1"/>
    <col min="6663" max="6663" width="8.625" style="131" customWidth="1"/>
    <col min="6664" max="6664" width="6.5" style="131" customWidth="1"/>
    <col min="6665" max="6666" width="5.625" style="131" customWidth="1"/>
    <col min="6667" max="6667" width="7.25" style="131" customWidth="1"/>
    <col min="6668" max="6668" width="5.875" style="131" customWidth="1"/>
    <col min="6669" max="6669" width="6.75" style="131" customWidth="1"/>
    <col min="6670" max="6912" width="9" style="131"/>
    <col min="6913" max="6913" width="16.75" style="131" customWidth="1"/>
    <col min="6914" max="6914" width="9.625" style="131" customWidth="1"/>
    <col min="6915" max="6915" width="8.125" style="131" customWidth="1"/>
    <col min="6916" max="6916" width="8.75" style="131" customWidth="1"/>
    <col min="6917" max="6917" width="7.625" style="131" customWidth="1"/>
    <col min="6918" max="6918" width="7.125" style="131" customWidth="1"/>
    <col min="6919" max="6919" width="8.625" style="131" customWidth="1"/>
    <col min="6920" max="6920" width="6.5" style="131" customWidth="1"/>
    <col min="6921" max="6922" width="5.625" style="131" customWidth="1"/>
    <col min="6923" max="6923" width="7.25" style="131" customWidth="1"/>
    <col min="6924" max="6924" width="5.875" style="131" customWidth="1"/>
    <col min="6925" max="6925" width="6.75" style="131" customWidth="1"/>
    <col min="6926" max="7168" width="9" style="131"/>
    <col min="7169" max="7169" width="16.75" style="131" customWidth="1"/>
    <col min="7170" max="7170" width="9.625" style="131" customWidth="1"/>
    <col min="7171" max="7171" width="8.125" style="131" customWidth="1"/>
    <col min="7172" max="7172" width="8.75" style="131" customWidth="1"/>
    <col min="7173" max="7173" width="7.625" style="131" customWidth="1"/>
    <col min="7174" max="7174" width="7.125" style="131" customWidth="1"/>
    <col min="7175" max="7175" width="8.625" style="131" customWidth="1"/>
    <col min="7176" max="7176" width="6.5" style="131" customWidth="1"/>
    <col min="7177" max="7178" width="5.625" style="131" customWidth="1"/>
    <col min="7179" max="7179" width="7.25" style="131" customWidth="1"/>
    <col min="7180" max="7180" width="5.875" style="131" customWidth="1"/>
    <col min="7181" max="7181" width="6.75" style="131" customWidth="1"/>
    <col min="7182" max="7424" width="9" style="131"/>
    <col min="7425" max="7425" width="16.75" style="131" customWidth="1"/>
    <col min="7426" max="7426" width="9.625" style="131" customWidth="1"/>
    <col min="7427" max="7427" width="8.125" style="131" customWidth="1"/>
    <col min="7428" max="7428" width="8.75" style="131" customWidth="1"/>
    <col min="7429" max="7429" width="7.625" style="131" customWidth="1"/>
    <col min="7430" max="7430" width="7.125" style="131" customWidth="1"/>
    <col min="7431" max="7431" width="8.625" style="131" customWidth="1"/>
    <col min="7432" max="7432" width="6.5" style="131" customWidth="1"/>
    <col min="7433" max="7434" width="5.625" style="131" customWidth="1"/>
    <col min="7435" max="7435" width="7.25" style="131" customWidth="1"/>
    <col min="7436" max="7436" width="5.875" style="131" customWidth="1"/>
    <col min="7437" max="7437" width="6.75" style="131" customWidth="1"/>
    <col min="7438" max="7680" width="9" style="131"/>
    <col min="7681" max="7681" width="16.75" style="131" customWidth="1"/>
    <col min="7682" max="7682" width="9.625" style="131" customWidth="1"/>
    <col min="7683" max="7683" width="8.125" style="131" customWidth="1"/>
    <col min="7684" max="7684" width="8.75" style="131" customWidth="1"/>
    <col min="7685" max="7685" width="7.625" style="131" customWidth="1"/>
    <col min="7686" max="7686" width="7.125" style="131" customWidth="1"/>
    <col min="7687" max="7687" width="8.625" style="131" customWidth="1"/>
    <col min="7688" max="7688" width="6.5" style="131" customWidth="1"/>
    <col min="7689" max="7690" width="5.625" style="131" customWidth="1"/>
    <col min="7691" max="7691" width="7.25" style="131" customWidth="1"/>
    <col min="7692" max="7692" width="5.875" style="131" customWidth="1"/>
    <col min="7693" max="7693" width="6.75" style="131" customWidth="1"/>
    <col min="7694" max="7936" width="9" style="131"/>
    <col min="7937" max="7937" width="16.75" style="131" customWidth="1"/>
    <col min="7938" max="7938" width="9.625" style="131" customWidth="1"/>
    <col min="7939" max="7939" width="8.125" style="131" customWidth="1"/>
    <col min="7940" max="7940" width="8.75" style="131" customWidth="1"/>
    <col min="7941" max="7941" width="7.625" style="131" customWidth="1"/>
    <col min="7942" max="7942" width="7.125" style="131" customWidth="1"/>
    <col min="7943" max="7943" width="8.625" style="131" customWidth="1"/>
    <col min="7944" max="7944" width="6.5" style="131" customWidth="1"/>
    <col min="7945" max="7946" width="5.625" style="131" customWidth="1"/>
    <col min="7947" max="7947" width="7.25" style="131" customWidth="1"/>
    <col min="7948" max="7948" width="5.875" style="131" customWidth="1"/>
    <col min="7949" max="7949" width="6.75" style="131" customWidth="1"/>
    <col min="7950" max="8192" width="9" style="131"/>
    <col min="8193" max="8193" width="16.75" style="131" customWidth="1"/>
    <col min="8194" max="8194" width="9.625" style="131" customWidth="1"/>
    <col min="8195" max="8195" width="8.125" style="131" customWidth="1"/>
    <col min="8196" max="8196" width="8.75" style="131" customWidth="1"/>
    <col min="8197" max="8197" width="7.625" style="131" customWidth="1"/>
    <col min="8198" max="8198" width="7.125" style="131" customWidth="1"/>
    <col min="8199" max="8199" width="8.625" style="131" customWidth="1"/>
    <col min="8200" max="8200" width="6.5" style="131" customWidth="1"/>
    <col min="8201" max="8202" width="5.625" style="131" customWidth="1"/>
    <col min="8203" max="8203" width="7.25" style="131" customWidth="1"/>
    <col min="8204" max="8204" width="5.875" style="131" customWidth="1"/>
    <col min="8205" max="8205" width="6.75" style="131" customWidth="1"/>
    <col min="8206" max="8448" width="9" style="131"/>
    <col min="8449" max="8449" width="16.75" style="131" customWidth="1"/>
    <col min="8450" max="8450" width="9.625" style="131" customWidth="1"/>
    <col min="8451" max="8451" width="8.125" style="131" customWidth="1"/>
    <col min="8452" max="8452" width="8.75" style="131" customWidth="1"/>
    <col min="8453" max="8453" width="7.625" style="131" customWidth="1"/>
    <col min="8454" max="8454" width="7.125" style="131" customWidth="1"/>
    <col min="8455" max="8455" width="8.625" style="131" customWidth="1"/>
    <col min="8456" max="8456" width="6.5" style="131" customWidth="1"/>
    <col min="8457" max="8458" width="5.625" style="131" customWidth="1"/>
    <col min="8459" max="8459" width="7.25" style="131" customWidth="1"/>
    <col min="8460" max="8460" width="5.875" style="131" customWidth="1"/>
    <col min="8461" max="8461" width="6.75" style="131" customWidth="1"/>
    <col min="8462" max="8704" width="9" style="131"/>
    <col min="8705" max="8705" width="16.75" style="131" customWidth="1"/>
    <col min="8706" max="8706" width="9.625" style="131" customWidth="1"/>
    <col min="8707" max="8707" width="8.125" style="131" customWidth="1"/>
    <col min="8708" max="8708" width="8.75" style="131" customWidth="1"/>
    <col min="8709" max="8709" width="7.625" style="131" customWidth="1"/>
    <col min="8710" max="8710" width="7.125" style="131" customWidth="1"/>
    <col min="8711" max="8711" width="8.625" style="131" customWidth="1"/>
    <col min="8712" max="8712" width="6.5" style="131" customWidth="1"/>
    <col min="8713" max="8714" width="5.625" style="131" customWidth="1"/>
    <col min="8715" max="8715" width="7.25" style="131" customWidth="1"/>
    <col min="8716" max="8716" width="5.875" style="131" customWidth="1"/>
    <col min="8717" max="8717" width="6.75" style="131" customWidth="1"/>
    <col min="8718" max="8960" width="9" style="131"/>
    <col min="8961" max="8961" width="16.75" style="131" customWidth="1"/>
    <col min="8962" max="8962" width="9.625" style="131" customWidth="1"/>
    <col min="8963" max="8963" width="8.125" style="131" customWidth="1"/>
    <col min="8964" max="8964" width="8.75" style="131" customWidth="1"/>
    <col min="8965" max="8965" width="7.625" style="131" customWidth="1"/>
    <col min="8966" max="8966" width="7.125" style="131" customWidth="1"/>
    <col min="8967" max="8967" width="8.625" style="131" customWidth="1"/>
    <col min="8968" max="8968" width="6.5" style="131" customWidth="1"/>
    <col min="8969" max="8970" width="5.625" style="131" customWidth="1"/>
    <col min="8971" max="8971" width="7.25" style="131" customWidth="1"/>
    <col min="8972" max="8972" width="5.875" style="131" customWidth="1"/>
    <col min="8973" max="8973" width="6.75" style="131" customWidth="1"/>
    <col min="8974" max="9216" width="9" style="131"/>
    <col min="9217" max="9217" width="16.75" style="131" customWidth="1"/>
    <col min="9218" max="9218" width="9.625" style="131" customWidth="1"/>
    <col min="9219" max="9219" width="8.125" style="131" customWidth="1"/>
    <col min="9220" max="9220" width="8.75" style="131" customWidth="1"/>
    <col min="9221" max="9221" width="7.625" style="131" customWidth="1"/>
    <col min="9222" max="9222" width="7.125" style="131" customWidth="1"/>
    <col min="9223" max="9223" width="8.625" style="131" customWidth="1"/>
    <col min="9224" max="9224" width="6.5" style="131" customWidth="1"/>
    <col min="9225" max="9226" width="5.625" style="131" customWidth="1"/>
    <col min="9227" max="9227" width="7.25" style="131" customWidth="1"/>
    <col min="9228" max="9228" width="5.875" style="131" customWidth="1"/>
    <col min="9229" max="9229" width="6.75" style="131" customWidth="1"/>
    <col min="9230" max="9472" width="9" style="131"/>
    <col min="9473" max="9473" width="16.75" style="131" customWidth="1"/>
    <col min="9474" max="9474" width="9.625" style="131" customWidth="1"/>
    <col min="9475" max="9475" width="8.125" style="131" customWidth="1"/>
    <col min="9476" max="9476" width="8.75" style="131" customWidth="1"/>
    <col min="9477" max="9477" width="7.625" style="131" customWidth="1"/>
    <col min="9478" max="9478" width="7.125" style="131" customWidth="1"/>
    <col min="9479" max="9479" width="8.625" style="131" customWidth="1"/>
    <col min="9480" max="9480" width="6.5" style="131" customWidth="1"/>
    <col min="9481" max="9482" width="5.625" style="131" customWidth="1"/>
    <col min="9483" max="9483" width="7.25" style="131" customWidth="1"/>
    <col min="9484" max="9484" width="5.875" style="131" customWidth="1"/>
    <col min="9485" max="9485" width="6.75" style="131" customWidth="1"/>
    <col min="9486" max="9728" width="9" style="131"/>
    <col min="9729" max="9729" width="16.75" style="131" customWidth="1"/>
    <col min="9730" max="9730" width="9.625" style="131" customWidth="1"/>
    <col min="9731" max="9731" width="8.125" style="131" customWidth="1"/>
    <col min="9732" max="9732" width="8.75" style="131" customWidth="1"/>
    <col min="9733" max="9733" width="7.625" style="131" customWidth="1"/>
    <col min="9734" max="9734" width="7.125" style="131" customWidth="1"/>
    <col min="9735" max="9735" width="8.625" style="131" customWidth="1"/>
    <col min="9736" max="9736" width="6.5" style="131" customWidth="1"/>
    <col min="9737" max="9738" width="5.625" style="131" customWidth="1"/>
    <col min="9739" max="9739" width="7.25" style="131" customWidth="1"/>
    <col min="9740" max="9740" width="5.875" style="131" customWidth="1"/>
    <col min="9741" max="9741" width="6.75" style="131" customWidth="1"/>
    <col min="9742" max="9984" width="9" style="131"/>
    <col min="9985" max="9985" width="16.75" style="131" customWidth="1"/>
    <col min="9986" max="9986" width="9.625" style="131" customWidth="1"/>
    <col min="9987" max="9987" width="8.125" style="131" customWidth="1"/>
    <col min="9988" max="9988" width="8.75" style="131" customWidth="1"/>
    <col min="9989" max="9989" width="7.625" style="131" customWidth="1"/>
    <col min="9990" max="9990" width="7.125" style="131" customWidth="1"/>
    <col min="9991" max="9991" width="8.625" style="131" customWidth="1"/>
    <col min="9992" max="9992" width="6.5" style="131" customWidth="1"/>
    <col min="9993" max="9994" width="5.625" style="131" customWidth="1"/>
    <col min="9995" max="9995" width="7.25" style="131" customWidth="1"/>
    <col min="9996" max="9996" width="5.875" style="131" customWidth="1"/>
    <col min="9997" max="9997" width="6.75" style="131" customWidth="1"/>
    <col min="9998" max="10240" width="9" style="131"/>
    <col min="10241" max="10241" width="16.75" style="131" customWidth="1"/>
    <col min="10242" max="10242" width="9.625" style="131" customWidth="1"/>
    <col min="10243" max="10243" width="8.125" style="131" customWidth="1"/>
    <col min="10244" max="10244" width="8.75" style="131" customWidth="1"/>
    <col min="10245" max="10245" width="7.625" style="131" customWidth="1"/>
    <col min="10246" max="10246" width="7.125" style="131" customWidth="1"/>
    <col min="10247" max="10247" width="8.625" style="131" customWidth="1"/>
    <col min="10248" max="10248" width="6.5" style="131" customWidth="1"/>
    <col min="10249" max="10250" width="5.625" style="131" customWidth="1"/>
    <col min="10251" max="10251" width="7.25" style="131" customWidth="1"/>
    <col min="10252" max="10252" width="5.875" style="131" customWidth="1"/>
    <col min="10253" max="10253" width="6.75" style="131" customWidth="1"/>
    <col min="10254" max="10496" width="9" style="131"/>
    <col min="10497" max="10497" width="16.75" style="131" customWidth="1"/>
    <col min="10498" max="10498" width="9.625" style="131" customWidth="1"/>
    <col min="10499" max="10499" width="8.125" style="131" customWidth="1"/>
    <col min="10500" max="10500" width="8.75" style="131" customWidth="1"/>
    <col min="10501" max="10501" width="7.625" style="131" customWidth="1"/>
    <col min="10502" max="10502" width="7.125" style="131" customWidth="1"/>
    <col min="10503" max="10503" width="8.625" style="131" customWidth="1"/>
    <col min="10504" max="10504" width="6.5" style="131" customWidth="1"/>
    <col min="10505" max="10506" width="5.625" style="131" customWidth="1"/>
    <col min="10507" max="10507" width="7.25" style="131" customWidth="1"/>
    <col min="10508" max="10508" width="5.875" style="131" customWidth="1"/>
    <col min="10509" max="10509" width="6.75" style="131" customWidth="1"/>
    <col min="10510" max="10752" width="9" style="131"/>
    <col min="10753" max="10753" width="16.75" style="131" customWidth="1"/>
    <col min="10754" max="10754" width="9.625" style="131" customWidth="1"/>
    <col min="10755" max="10755" width="8.125" style="131" customWidth="1"/>
    <col min="10756" max="10756" width="8.75" style="131" customWidth="1"/>
    <col min="10757" max="10757" width="7.625" style="131" customWidth="1"/>
    <col min="10758" max="10758" width="7.125" style="131" customWidth="1"/>
    <col min="10759" max="10759" width="8.625" style="131" customWidth="1"/>
    <col min="10760" max="10760" width="6.5" style="131" customWidth="1"/>
    <col min="10761" max="10762" width="5.625" style="131" customWidth="1"/>
    <col min="10763" max="10763" width="7.25" style="131" customWidth="1"/>
    <col min="10764" max="10764" width="5.875" style="131" customWidth="1"/>
    <col min="10765" max="10765" width="6.75" style="131" customWidth="1"/>
    <col min="10766" max="11008" width="9" style="131"/>
    <col min="11009" max="11009" width="16.75" style="131" customWidth="1"/>
    <col min="11010" max="11010" width="9.625" style="131" customWidth="1"/>
    <col min="11011" max="11011" width="8.125" style="131" customWidth="1"/>
    <col min="11012" max="11012" width="8.75" style="131" customWidth="1"/>
    <col min="11013" max="11013" width="7.625" style="131" customWidth="1"/>
    <col min="11014" max="11014" width="7.125" style="131" customWidth="1"/>
    <col min="11015" max="11015" width="8.625" style="131" customWidth="1"/>
    <col min="11016" max="11016" width="6.5" style="131" customWidth="1"/>
    <col min="11017" max="11018" width="5.625" style="131" customWidth="1"/>
    <col min="11019" max="11019" width="7.25" style="131" customWidth="1"/>
    <col min="11020" max="11020" width="5.875" style="131" customWidth="1"/>
    <col min="11021" max="11021" width="6.75" style="131" customWidth="1"/>
    <col min="11022" max="11264" width="9" style="131"/>
    <col min="11265" max="11265" width="16.75" style="131" customWidth="1"/>
    <col min="11266" max="11266" width="9.625" style="131" customWidth="1"/>
    <col min="11267" max="11267" width="8.125" style="131" customWidth="1"/>
    <col min="11268" max="11268" width="8.75" style="131" customWidth="1"/>
    <col min="11269" max="11269" width="7.625" style="131" customWidth="1"/>
    <col min="11270" max="11270" width="7.125" style="131" customWidth="1"/>
    <col min="11271" max="11271" width="8.625" style="131" customWidth="1"/>
    <col min="11272" max="11272" width="6.5" style="131" customWidth="1"/>
    <col min="11273" max="11274" width="5.625" style="131" customWidth="1"/>
    <col min="11275" max="11275" width="7.25" style="131" customWidth="1"/>
    <col min="11276" max="11276" width="5.875" style="131" customWidth="1"/>
    <col min="11277" max="11277" width="6.75" style="131" customWidth="1"/>
    <col min="11278" max="11520" width="9" style="131"/>
    <col min="11521" max="11521" width="16.75" style="131" customWidth="1"/>
    <col min="11522" max="11522" width="9.625" style="131" customWidth="1"/>
    <col min="11523" max="11523" width="8.125" style="131" customWidth="1"/>
    <col min="11524" max="11524" width="8.75" style="131" customWidth="1"/>
    <col min="11525" max="11525" width="7.625" style="131" customWidth="1"/>
    <col min="11526" max="11526" width="7.125" style="131" customWidth="1"/>
    <col min="11527" max="11527" width="8.625" style="131" customWidth="1"/>
    <col min="11528" max="11528" width="6.5" style="131" customWidth="1"/>
    <col min="11529" max="11530" width="5.625" style="131" customWidth="1"/>
    <col min="11531" max="11531" width="7.25" style="131" customWidth="1"/>
    <col min="11532" max="11532" width="5.875" style="131" customWidth="1"/>
    <col min="11533" max="11533" width="6.75" style="131" customWidth="1"/>
    <col min="11534" max="11776" width="9" style="131"/>
    <col min="11777" max="11777" width="16.75" style="131" customWidth="1"/>
    <col min="11778" max="11778" width="9.625" style="131" customWidth="1"/>
    <col min="11779" max="11779" width="8.125" style="131" customWidth="1"/>
    <col min="11780" max="11780" width="8.75" style="131" customWidth="1"/>
    <col min="11781" max="11781" width="7.625" style="131" customWidth="1"/>
    <col min="11782" max="11782" width="7.125" style="131" customWidth="1"/>
    <col min="11783" max="11783" width="8.625" style="131" customWidth="1"/>
    <col min="11784" max="11784" width="6.5" style="131" customWidth="1"/>
    <col min="11785" max="11786" width="5.625" style="131" customWidth="1"/>
    <col min="11787" max="11787" width="7.25" style="131" customWidth="1"/>
    <col min="11788" max="11788" width="5.875" style="131" customWidth="1"/>
    <col min="11789" max="11789" width="6.75" style="131" customWidth="1"/>
    <col min="11790" max="12032" width="9" style="131"/>
    <col min="12033" max="12033" width="16.75" style="131" customWidth="1"/>
    <col min="12034" max="12034" width="9.625" style="131" customWidth="1"/>
    <col min="12035" max="12035" width="8.125" style="131" customWidth="1"/>
    <col min="12036" max="12036" width="8.75" style="131" customWidth="1"/>
    <col min="12037" max="12037" width="7.625" style="131" customWidth="1"/>
    <col min="12038" max="12038" width="7.125" style="131" customWidth="1"/>
    <col min="12039" max="12039" width="8.625" style="131" customWidth="1"/>
    <col min="12040" max="12040" width="6.5" style="131" customWidth="1"/>
    <col min="12041" max="12042" width="5.625" style="131" customWidth="1"/>
    <col min="12043" max="12043" width="7.25" style="131" customWidth="1"/>
    <col min="12044" max="12044" width="5.875" style="131" customWidth="1"/>
    <col min="12045" max="12045" width="6.75" style="131" customWidth="1"/>
    <col min="12046" max="12288" width="9" style="131"/>
    <col min="12289" max="12289" width="16.75" style="131" customWidth="1"/>
    <col min="12290" max="12290" width="9.625" style="131" customWidth="1"/>
    <col min="12291" max="12291" width="8.125" style="131" customWidth="1"/>
    <col min="12292" max="12292" width="8.75" style="131" customWidth="1"/>
    <col min="12293" max="12293" width="7.625" style="131" customWidth="1"/>
    <col min="12294" max="12294" width="7.125" style="131" customWidth="1"/>
    <col min="12295" max="12295" width="8.625" style="131" customWidth="1"/>
    <col min="12296" max="12296" width="6.5" style="131" customWidth="1"/>
    <col min="12297" max="12298" width="5.625" style="131" customWidth="1"/>
    <col min="12299" max="12299" width="7.25" style="131" customWidth="1"/>
    <col min="12300" max="12300" width="5.875" style="131" customWidth="1"/>
    <col min="12301" max="12301" width="6.75" style="131" customWidth="1"/>
    <col min="12302" max="12544" width="9" style="131"/>
    <col min="12545" max="12545" width="16.75" style="131" customWidth="1"/>
    <col min="12546" max="12546" width="9.625" style="131" customWidth="1"/>
    <col min="12547" max="12547" width="8.125" style="131" customWidth="1"/>
    <col min="12548" max="12548" width="8.75" style="131" customWidth="1"/>
    <col min="12549" max="12549" width="7.625" style="131" customWidth="1"/>
    <col min="12550" max="12550" width="7.125" style="131" customWidth="1"/>
    <col min="12551" max="12551" width="8.625" style="131" customWidth="1"/>
    <col min="12552" max="12552" width="6.5" style="131" customWidth="1"/>
    <col min="12553" max="12554" width="5.625" style="131" customWidth="1"/>
    <col min="12555" max="12555" width="7.25" style="131" customWidth="1"/>
    <col min="12556" max="12556" width="5.875" style="131" customWidth="1"/>
    <col min="12557" max="12557" width="6.75" style="131" customWidth="1"/>
    <col min="12558" max="12800" width="9" style="131"/>
    <col min="12801" max="12801" width="16.75" style="131" customWidth="1"/>
    <col min="12802" max="12802" width="9.625" style="131" customWidth="1"/>
    <col min="12803" max="12803" width="8.125" style="131" customWidth="1"/>
    <col min="12804" max="12804" width="8.75" style="131" customWidth="1"/>
    <col min="12805" max="12805" width="7.625" style="131" customWidth="1"/>
    <col min="12806" max="12806" width="7.125" style="131" customWidth="1"/>
    <col min="12807" max="12807" width="8.625" style="131" customWidth="1"/>
    <col min="12808" max="12808" width="6.5" style="131" customWidth="1"/>
    <col min="12809" max="12810" width="5.625" style="131" customWidth="1"/>
    <col min="12811" max="12811" width="7.25" style="131" customWidth="1"/>
    <col min="12812" max="12812" width="5.875" style="131" customWidth="1"/>
    <col min="12813" max="12813" width="6.75" style="131" customWidth="1"/>
    <col min="12814" max="13056" width="9" style="131"/>
    <col min="13057" max="13057" width="16.75" style="131" customWidth="1"/>
    <col min="13058" max="13058" width="9.625" style="131" customWidth="1"/>
    <col min="13059" max="13059" width="8.125" style="131" customWidth="1"/>
    <col min="13060" max="13060" width="8.75" style="131" customWidth="1"/>
    <col min="13061" max="13061" width="7.625" style="131" customWidth="1"/>
    <col min="13062" max="13062" width="7.125" style="131" customWidth="1"/>
    <col min="13063" max="13063" width="8.625" style="131" customWidth="1"/>
    <col min="13064" max="13064" width="6.5" style="131" customWidth="1"/>
    <col min="13065" max="13066" width="5.625" style="131" customWidth="1"/>
    <col min="13067" max="13067" width="7.25" style="131" customWidth="1"/>
    <col min="13068" max="13068" width="5.875" style="131" customWidth="1"/>
    <col min="13069" max="13069" width="6.75" style="131" customWidth="1"/>
    <col min="13070" max="13312" width="9" style="131"/>
    <col min="13313" max="13313" width="16.75" style="131" customWidth="1"/>
    <col min="13314" max="13314" width="9.625" style="131" customWidth="1"/>
    <col min="13315" max="13315" width="8.125" style="131" customWidth="1"/>
    <col min="13316" max="13316" width="8.75" style="131" customWidth="1"/>
    <col min="13317" max="13317" width="7.625" style="131" customWidth="1"/>
    <col min="13318" max="13318" width="7.125" style="131" customWidth="1"/>
    <col min="13319" max="13319" width="8.625" style="131" customWidth="1"/>
    <col min="13320" max="13320" width="6.5" style="131" customWidth="1"/>
    <col min="13321" max="13322" width="5.625" style="131" customWidth="1"/>
    <col min="13323" max="13323" width="7.25" style="131" customWidth="1"/>
    <col min="13324" max="13324" width="5.875" style="131" customWidth="1"/>
    <col min="13325" max="13325" width="6.75" style="131" customWidth="1"/>
    <col min="13326" max="13568" width="9" style="131"/>
    <col min="13569" max="13569" width="16.75" style="131" customWidth="1"/>
    <col min="13570" max="13570" width="9.625" style="131" customWidth="1"/>
    <col min="13571" max="13571" width="8.125" style="131" customWidth="1"/>
    <col min="13572" max="13572" width="8.75" style="131" customWidth="1"/>
    <col min="13573" max="13573" width="7.625" style="131" customWidth="1"/>
    <col min="13574" max="13574" width="7.125" style="131" customWidth="1"/>
    <col min="13575" max="13575" width="8.625" style="131" customWidth="1"/>
    <col min="13576" max="13576" width="6.5" style="131" customWidth="1"/>
    <col min="13577" max="13578" width="5.625" style="131" customWidth="1"/>
    <col min="13579" max="13579" width="7.25" style="131" customWidth="1"/>
    <col min="13580" max="13580" width="5.875" style="131" customWidth="1"/>
    <col min="13581" max="13581" width="6.75" style="131" customWidth="1"/>
    <col min="13582" max="13824" width="9" style="131"/>
    <col min="13825" max="13825" width="16.75" style="131" customWidth="1"/>
    <col min="13826" max="13826" width="9.625" style="131" customWidth="1"/>
    <col min="13827" max="13827" width="8.125" style="131" customWidth="1"/>
    <col min="13828" max="13828" width="8.75" style="131" customWidth="1"/>
    <col min="13829" max="13829" width="7.625" style="131" customWidth="1"/>
    <col min="13830" max="13830" width="7.125" style="131" customWidth="1"/>
    <col min="13831" max="13831" width="8.625" style="131" customWidth="1"/>
    <col min="13832" max="13832" width="6.5" style="131" customWidth="1"/>
    <col min="13833" max="13834" width="5.625" style="131" customWidth="1"/>
    <col min="13835" max="13835" width="7.25" style="131" customWidth="1"/>
    <col min="13836" max="13836" width="5.875" style="131" customWidth="1"/>
    <col min="13837" max="13837" width="6.75" style="131" customWidth="1"/>
    <col min="13838" max="14080" width="9" style="131"/>
    <col min="14081" max="14081" width="16.75" style="131" customWidth="1"/>
    <col min="14082" max="14082" width="9.625" style="131" customWidth="1"/>
    <col min="14083" max="14083" width="8.125" style="131" customWidth="1"/>
    <col min="14084" max="14084" width="8.75" style="131" customWidth="1"/>
    <col min="14085" max="14085" width="7.625" style="131" customWidth="1"/>
    <col min="14086" max="14086" width="7.125" style="131" customWidth="1"/>
    <col min="14087" max="14087" width="8.625" style="131" customWidth="1"/>
    <col min="14088" max="14088" width="6.5" style="131" customWidth="1"/>
    <col min="14089" max="14090" width="5.625" style="131" customWidth="1"/>
    <col min="14091" max="14091" width="7.25" style="131" customWidth="1"/>
    <col min="14092" max="14092" width="5.875" style="131" customWidth="1"/>
    <col min="14093" max="14093" width="6.75" style="131" customWidth="1"/>
    <col min="14094" max="14336" width="9" style="131"/>
    <col min="14337" max="14337" width="16.75" style="131" customWidth="1"/>
    <col min="14338" max="14338" width="9.625" style="131" customWidth="1"/>
    <col min="14339" max="14339" width="8.125" style="131" customWidth="1"/>
    <col min="14340" max="14340" width="8.75" style="131" customWidth="1"/>
    <col min="14341" max="14341" width="7.625" style="131" customWidth="1"/>
    <col min="14342" max="14342" width="7.125" style="131" customWidth="1"/>
    <col min="14343" max="14343" width="8.625" style="131" customWidth="1"/>
    <col min="14344" max="14344" width="6.5" style="131" customWidth="1"/>
    <col min="14345" max="14346" width="5.625" style="131" customWidth="1"/>
    <col min="14347" max="14347" width="7.25" style="131" customWidth="1"/>
    <col min="14348" max="14348" width="5.875" style="131" customWidth="1"/>
    <col min="14349" max="14349" width="6.75" style="131" customWidth="1"/>
    <col min="14350" max="14592" width="9" style="131"/>
    <col min="14593" max="14593" width="16.75" style="131" customWidth="1"/>
    <col min="14594" max="14594" width="9.625" style="131" customWidth="1"/>
    <col min="14595" max="14595" width="8.125" style="131" customWidth="1"/>
    <col min="14596" max="14596" width="8.75" style="131" customWidth="1"/>
    <col min="14597" max="14597" width="7.625" style="131" customWidth="1"/>
    <col min="14598" max="14598" width="7.125" style="131" customWidth="1"/>
    <col min="14599" max="14599" width="8.625" style="131" customWidth="1"/>
    <col min="14600" max="14600" width="6.5" style="131" customWidth="1"/>
    <col min="14601" max="14602" width="5.625" style="131" customWidth="1"/>
    <col min="14603" max="14603" width="7.25" style="131" customWidth="1"/>
    <col min="14604" max="14604" width="5.875" style="131" customWidth="1"/>
    <col min="14605" max="14605" width="6.75" style="131" customWidth="1"/>
    <col min="14606" max="14848" width="9" style="131"/>
    <col min="14849" max="14849" width="16.75" style="131" customWidth="1"/>
    <col min="14850" max="14850" width="9.625" style="131" customWidth="1"/>
    <col min="14851" max="14851" width="8.125" style="131" customWidth="1"/>
    <col min="14852" max="14852" width="8.75" style="131" customWidth="1"/>
    <col min="14853" max="14853" width="7.625" style="131" customWidth="1"/>
    <col min="14854" max="14854" width="7.125" style="131" customWidth="1"/>
    <col min="14855" max="14855" width="8.625" style="131" customWidth="1"/>
    <col min="14856" max="14856" width="6.5" style="131" customWidth="1"/>
    <col min="14857" max="14858" width="5.625" style="131" customWidth="1"/>
    <col min="14859" max="14859" width="7.25" style="131" customWidth="1"/>
    <col min="14860" max="14860" width="5.875" style="131" customWidth="1"/>
    <col min="14861" max="14861" width="6.75" style="131" customWidth="1"/>
    <col min="14862" max="15104" width="9" style="131"/>
    <col min="15105" max="15105" width="16.75" style="131" customWidth="1"/>
    <col min="15106" max="15106" width="9.625" style="131" customWidth="1"/>
    <col min="15107" max="15107" width="8.125" style="131" customWidth="1"/>
    <col min="15108" max="15108" width="8.75" style="131" customWidth="1"/>
    <col min="15109" max="15109" width="7.625" style="131" customWidth="1"/>
    <col min="15110" max="15110" width="7.125" style="131" customWidth="1"/>
    <col min="15111" max="15111" width="8.625" style="131" customWidth="1"/>
    <col min="15112" max="15112" width="6.5" style="131" customWidth="1"/>
    <col min="15113" max="15114" width="5.625" style="131" customWidth="1"/>
    <col min="15115" max="15115" width="7.25" style="131" customWidth="1"/>
    <col min="15116" max="15116" width="5.875" style="131" customWidth="1"/>
    <col min="15117" max="15117" width="6.75" style="131" customWidth="1"/>
    <col min="15118" max="15360" width="9" style="131"/>
    <col min="15361" max="15361" width="16.75" style="131" customWidth="1"/>
    <col min="15362" max="15362" width="9.625" style="131" customWidth="1"/>
    <col min="15363" max="15363" width="8.125" style="131" customWidth="1"/>
    <col min="15364" max="15364" width="8.75" style="131" customWidth="1"/>
    <col min="15365" max="15365" width="7.625" style="131" customWidth="1"/>
    <col min="15366" max="15366" width="7.125" style="131" customWidth="1"/>
    <col min="15367" max="15367" width="8.625" style="131" customWidth="1"/>
    <col min="15368" max="15368" width="6.5" style="131" customWidth="1"/>
    <col min="15369" max="15370" width="5.625" style="131" customWidth="1"/>
    <col min="15371" max="15371" width="7.25" style="131" customWidth="1"/>
    <col min="15372" max="15372" width="5.875" style="131" customWidth="1"/>
    <col min="15373" max="15373" width="6.75" style="131" customWidth="1"/>
    <col min="15374" max="15616" width="9" style="131"/>
    <col min="15617" max="15617" width="16.75" style="131" customWidth="1"/>
    <col min="15618" max="15618" width="9.625" style="131" customWidth="1"/>
    <col min="15619" max="15619" width="8.125" style="131" customWidth="1"/>
    <col min="15620" max="15620" width="8.75" style="131" customWidth="1"/>
    <col min="15621" max="15621" width="7.625" style="131" customWidth="1"/>
    <col min="15622" max="15622" width="7.125" style="131" customWidth="1"/>
    <col min="15623" max="15623" width="8.625" style="131" customWidth="1"/>
    <col min="15624" max="15624" width="6.5" style="131" customWidth="1"/>
    <col min="15625" max="15626" width="5.625" style="131" customWidth="1"/>
    <col min="15627" max="15627" width="7.25" style="131" customWidth="1"/>
    <col min="15628" max="15628" width="5.875" style="131" customWidth="1"/>
    <col min="15629" max="15629" width="6.75" style="131" customWidth="1"/>
    <col min="15630" max="15872" width="9" style="131"/>
    <col min="15873" max="15873" width="16.75" style="131" customWidth="1"/>
    <col min="15874" max="15874" width="9.625" style="131" customWidth="1"/>
    <col min="15875" max="15875" width="8.125" style="131" customWidth="1"/>
    <col min="15876" max="15876" width="8.75" style="131" customWidth="1"/>
    <col min="15877" max="15877" width="7.625" style="131" customWidth="1"/>
    <col min="15878" max="15878" width="7.125" style="131" customWidth="1"/>
    <col min="15879" max="15879" width="8.625" style="131" customWidth="1"/>
    <col min="15880" max="15880" width="6.5" style="131" customWidth="1"/>
    <col min="15881" max="15882" width="5.625" style="131" customWidth="1"/>
    <col min="15883" max="15883" width="7.25" style="131" customWidth="1"/>
    <col min="15884" max="15884" width="5.875" style="131" customWidth="1"/>
    <col min="15885" max="15885" width="6.75" style="131" customWidth="1"/>
    <col min="15886" max="16128" width="9" style="131"/>
    <col min="16129" max="16129" width="16.75" style="131" customWidth="1"/>
    <col min="16130" max="16130" width="9.625" style="131" customWidth="1"/>
    <col min="16131" max="16131" width="8.125" style="131" customWidth="1"/>
    <col min="16132" max="16132" width="8.75" style="131" customWidth="1"/>
    <col min="16133" max="16133" width="7.625" style="131" customWidth="1"/>
    <col min="16134" max="16134" width="7.125" style="131" customWidth="1"/>
    <col min="16135" max="16135" width="8.625" style="131" customWidth="1"/>
    <col min="16136" max="16136" width="6.5" style="131" customWidth="1"/>
    <col min="16137" max="16138" width="5.625" style="131" customWidth="1"/>
    <col min="16139" max="16139" width="7.25" style="131" customWidth="1"/>
    <col min="16140" max="16140" width="5.875" style="131" customWidth="1"/>
    <col min="16141" max="16141" width="6.75" style="131" customWidth="1"/>
    <col min="16142" max="16384" width="9" style="131"/>
  </cols>
  <sheetData>
    <row r="1" spans="1:13">
      <c r="A1" s="364" t="s">
        <v>185</v>
      </c>
      <c r="B1" s="375" t="s">
        <v>186</v>
      </c>
      <c r="C1" s="375"/>
      <c r="D1" s="375"/>
      <c r="E1" s="375" t="s">
        <v>186</v>
      </c>
      <c r="F1" s="375"/>
      <c r="G1" s="375"/>
      <c r="H1" s="375" t="s">
        <v>187</v>
      </c>
      <c r="I1" s="375"/>
      <c r="J1" s="375"/>
      <c r="K1" s="368" t="s">
        <v>188</v>
      </c>
      <c r="L1" s="369"/>
      <c r="M1" s="370"/>
    </row>
    <row r="2" spans="1:13">
      <c r="A2" s="365"/>
      <c r="B2" s="374" t="s">
        <v>189</v>
      </c>
      <c r="C2" s="374"/>
      <c r="D2" s="374"/>
      <c r="E2" s="374" t="s">
        <v>190</v>
      </c>
      <c r="F2" s="374"/>
      <c r="G2" s="374"/>
      <c r="H2" s="374" t="s">
        <v>191</v>
      </c>
      <c r="I2" s="374"/>
      <c r="J2" s="374"/>
      <c r="K2" s="371"/>
      <c r="L2" s="372"/>
      <c r="M2" s="373"/>
    </row>
    <row r="3" spans="1:13">
      <c r="A3" s="366"/>
      <c r="B3" s="111" t="s">
        <v>182</v>
      </c>
      <c r="C3" s="111" t="s">
        <v>184</v>
      </c>
      <c r="D3" s="111" t="s">
        <v>183</v>
      </c>
      <c r="E3" s="111" t="s">
        <v>182</v>
      </c>
      <c r="F3" s="111" t="s">
        <v>184</v>
      </c>
      <c r="G3" s="111" t="s">
        <v>183</v>
      </c>
      <c r="H3" s="111" t="s">
        <v>182</v>
      </c>
      <c r="I3" s="111" t="s">
        <v>184</v>
      </c>
      <c r="J3" s="111" t="s">
        <v>183</v>
      </c>
      <c r="K3" s="111" t="s">
        <v>182</v>
      </c>
      <c r="L3" s="111" t="s">
        <v>184</v>
      </c>
      <c r="M3" s="112" t="s">
        <v>183</v>
      </c>
    </row>
    <row r="4" spans="1:13">
      <c r="A4" s="132" t="s">
        <v>213</v>
      </c>
      <c r="B4" s="135"/>
      <c r="C4" s="135"/>
      <c r="D4" s="135"/>
      <c r="E4" s="135"/>
      <c r="F4" s="135"/>
      <c r="G4" s="135"/>
      <c r="H4" s="135"/>
      <c r="I4" s="135"/>
      <c r="J4" s="135"/>
      <c r="K4" s="135">
        <v>1</v>
      </c>
      <c r="L4" s="135">
        <v>1</v>
      </c>
      <c r="M4" s="135">
        <f>5.75</f>
        <v>5.75</v>
      </c>
    </row>
    <row r="5" spans="1:13">
      <c r="A5" s="132" t="s">
        <v>214</v>
      </c>
      <c r="B5" s="135"/>
      <c r="C5" s="135"/>
      <c r="D5" s="135"/>
      <c r="E5" s="135"/>
      <c r="F5" s="135"/>
      <c r="G5" s="135"/>
      <c r="H5" s="135"/>
      <c r="I5" s="135"/>
      <c r="J5" s="135"/>
      <c r="K5" s="135">
        <v>4</v>
      </c>
      <c r="L5" s="135">
        <v>6</v>
      </c>
      <c r="M5" s="135">
        <f>7.75+7.75+2+8.75+6.5+6.5</f>
        <v>39.25</v>
      </c>
    </row>
    <row r="6" spans="1:13">
      <c r="A6" s="132" t="s">
        <v>215</v>
      </c>
      <c r="B6" s="135"/>
      <c r="C6" s="135"/>
      <c r="D6" s="135"/>
      <c r="E6" s="135"/>
      <c r="F6" s="135"/>
      <c r="G6" s="135"/>
      <c r="H6" s="135"/>
      <c r="I6" s="135"/>
      <c r="J6" s="135"/>
      <c r="K6" s="135">
        <v>1</v>
      </c>
      <c r="L6" s="135">
        <v>1</v>
      </c>
      <c r="M6" s="135">
        <v>7.25</v>
      </c>
    </row>
    <row r="7" spans="1:13" s="139" customFormat="1">
      <c r="A7" s="136" t="s">
        <v>216</v>
      </c>
      <c r="B7" s="137">
        <f>SUM(B4:B6)</f>
        <v>0</v>
      </c>
      <c r="C7" s="137">
        <f t="shared" ref="C7:M7" si="0">SUM(C4:C6)</f>
        <v>0</v>
      </c>
      <c r="D7" s="137">
        <f t="shared" si="0"/>
        <v>0</v>
      </c>
      <c r="E7" s="137">
        <f t="shared" si="0"/>
        <v>0</v>
      </c>
      <c r="F7" s="137">
        <f t="shared" si="0"/>
        <v>0</v>
      </c>
      <c r="G7" s="137">
        <f t="shared" si="0"/>
        <v>0</v>
      </c>
      <c r="H7" s="137">
        <f t="shared" si="0"/>
        <v>0</v>
      </c>
      <c r="I7" s="137">
        <f t="shared" si="0"/>
        <v>0</v>
      </c>
      <c r="J7" s="137">
        <f t="shared" si="0"/>
        <v>0</v>
      </c>
      <c r="K7" s="137">
        <f t="shared" si="0"/>
        <v>6</v>
      </c>
      <c r="L7" s="137">
        <f t="shared" si="0"/>
        <v>8</v>
      </c>
      <c r="M7" s="138">
        <f t="shared" si="0"/>
        <v>52.25</v>
      </c>
    </row>
    <row r="8" spans="1:13">
      <c r="J8" s="363" t="s">
        <v>202</v>
      </c>
      <c r="K8" s="363"/>
      <c r="L8" s="363"/>
      <c r="M8" s="363"/>
    </row>
  </sheetData>
  <mergeCells count="9">
    <mergeCell ref="J8:M8"/>
    <mergeCell ref="A1:A3"/>
    <mergeCell ref="B1:D1"/>
    <mergeCell ref="E1:G1"/>
    <mergeCell ref="H1:J1"/>
    <mergeCell ref="K1:M2"/>
    <mergeCell ref="B2:D2"/>
    <mergeCell ref="E2:G2"/>
    <mergeCell ref="H2:J2"/>
  </mergeCells>
  <hyperlinks>
    <hyperlink ref="A3" r:id="rId1" display="https://farmer.doae.go.th/report/report67/report_rice_67_fmdfbd_pv/76/06/"/>
  </hyperlinks>
  <pageMargins left="0.7" right="0.7" top="0.75" bottom="0.75" header="0.3" footer="0.3"/>
  <pageSetup paperSize="9" orientation="portrait" r:id="rId2"/>
</worksheet>
</file>

<file path=xl/worksheets/sheet6.xml><?xml version="1.0" encoding="utf-8"?>
<worksheet xmlns="http://schemas.openxmlformats.org/spreadsheetml/2006/main" xmlns:r="http://schemas.openxmlformats.org/officeDocument/2006/relationships">
  <sheetPr>
    <tabColor rgb="FFFF0000"/>
  </sheetPr>
  <dimension ref="A1:M6"/>
  <sheetViews>
    <sheetView workbookViewId="0">
      <selection activeCell="I16" sqref="I16"/>
    </sheetView>
  </sheetViews>
  <sheetFormatPr defaultRowHeight="21.75"/>
  <cols>
    <col min="1" max="1" width="13.625" customWidth="1"/>
    <col min="2" max="2" width="9.625" style="103" customWidth="1"/>
    <col min="3" max="3" width="8.125" style="103" customWidth="1"/>
    <col min="4" max="4" width="8.75" style="103" customWidth="1"/>
    <col min="5" max="5" width="6.5" style="103" customWidth="1"/>
    <col min="6" max="6" width="5.625" style="103" customWidth="1"/>
    <col min="7" max="7" width="8.625" style="103" customWidth="1"/>
    <col min="8" max="8" width="6.5" style="103" customWidth="1"/>
    <col min="9" max="10" width="5.625" style="103" customWidth="1"/>
    <col min="11" max="11" width="7.25" style="103" customWidth="1"/>
    <col min="12" max="12" width="5.875" style="103" customWidth="1"/>
    <col min="13" max="13" width="6.75" style="103" customWidth="1"/>
    <col min="257" max="257" width="13.625" customWidth="1"/>
    <col min="258" max="258" width="9.625" customWidth="1"/>
    <col min="259" max="259" width="8.125" customWidth="1"/>
    <col min="260" max="260" width="8.75" customWidth="1"/>
    <col min="261" max="261" width="6.5" customWidth="1"/>
    <col min="262" max="262" width="5.625" customWidth="1"/>
    <col min="263" max="263" width="8.625" customWidth="1"/>
    <col min="264" max="264" width="6.5" customWidth="1"/>
    <col min="265" max="266" width="5.625" customWidth="1"/>
    <col min="267" max="267" width="7.25" customWidth="1"/>
    <col min="268" max="268" width="5.875" customWidth="1"/>
    <col min="269" max="269" width="6.75" customWidth="1"/>
    <col min="513" max="513" width="13.625" customWidth="1"/>
    <col min="514" max="514" width="9.625" customWidth="1"/>
    <col min="515" max="515" width="8.125" customWidth="1"/>
    <col min="516" max="516" width="8.75" customWidth="1"/>
    <col min="517" max="517" width="6.5" customWidth="1"/>
    <col min="518" max="518" width="5.625" customWidth="1"/>
    <col min="519" max="519" width="8.625" customWidth="1"/>
    <col min="520" max="520" width="6.5" customWidth="1"/>
    <col min="521" max="522" width="5.625" customWidth="1"/>
    <col min="523" max="523" width="7.25" customWidth="1"/>
    <col min="524" max="524" width="5.875" customWidth="1"/>
    <col min="525" max="525" width="6.75" customWidth="1"/>
    <col min="769" max="769" width="13.625" customWidth="1"/>
    <col min="770" max="770" width="9.625" customWidth="1"/>
    <col min="771" max="771" width="8.125" customWidth="1"/>
    <col min="772" max="772" width="8.75" customWidth="1"/>
    <col min="773" max="773" width="6.5" customWidth="1"/>
    <col min="774" max="774" width="5.625" customWidth="1"/>
    <col min="775" max="775" width="8.625" customWidth="1"/>
    <col min="776" max="776" width="6.5" customWidth="1"/>
    <col min="777" max="778" width="5.625" customWidth="1"/>
    <col min="779" max="779" width="7.25" customWidth="1"/>
    <col min="780" max="780" width="5.875" customWidth="1"/>
    <col min="781" max="781" width="6.75" customWidth="1"/>
    <col min="1025" max="1025" width="13.625" customWidth="1"/>
    <col min="1026" max="1026" width="9.625" customWidth="1"/>
    <col min="1027" max="1027" width="8.125" customWidth="1"/>
    <col min="1028" max="1028" width="8.75" customWidth="1"/>
    <col min="1029" max="1029" width="6.5" customWidth="1"/>
    <col min="1030" max="1030" width="5.625" customWidth="1"/>
    <col min="1031" max="1031" width="8.625" customWidth="1"/>
    <col min="1032" max="1032" width="6.5" customWidth="1"/>
    <col min="1033" max="1034" width="5.625" customWidth="1"/>
    <col min="1035" max="1035" width="7.25" customWidth="1"/>
    <col min="1036" max="1036" width="5.875" customWidth="1"/>
    <col min="1037" max="1037" width="6.75" customWidth="1"/>
    <col min="1281" max="1281" width="13.625" customWidth="1"/>
    <col min="1282" max="1282" width="9.625" customWidth="1"/>
    <col min="1283" max="1283" width="8.125" customWidth="1"/>
    <col min="1284" max="1284" width="8.75" customWidth="1"/>
    <col min="1285" max="1285" width="6.5" customWidth="1"/>
    <col min="1286" max="1286" width="5.625" customWidth="1"/>
    <col min="1287" max="1287" width="8.625" customWidth="1"/>
    <col min="1288" max="1288" width="6.5" customWidth="1"/>
    <col min="1289" max="1290" width="5.625" customWidth="1"/>
    <col min="1291" max="1291" width="7.25" customWidth="1"/>
    <col min="1292" max="1292" width="5.875" customWidth="1"/>
    <col min="1293" max="1293" width="6.75" customWidth="1"/>
    <col min="1537" max="1537" width="13.625" customWidth="1"/>
    <col min="1538" max="1538" width="9.625" customWidth="1"/>
    <col min="1539" max="1539" width="8.125" customWidth="1"/>
    <col min="1540" max="1540" width="8.75" customWidth="1"/>
    <col min="1541" max="1541" width="6.5" customWidth="1"/>
    <col min="1542" max="1542" width="5.625" customWidth="1"/>
    <col min="1543" max="1543" width="8.625" customWidth="1"/>
    <col min="1544" max="1544" width="6.5" customWidth="1"/>
    <col min="1545" max="1546" width="5.625" customWidth="1"/>
    <col min="1547" max="1547" width="7.25" customWidth="1"/>
    <col min="1548" max="1548" width="5.875" customWidth="1"/>
    <col min="1549" max="1549" width="6.75" customWidth="1"/>
    <col min="1793" max="1793" width="13.625" customWidth="1"/>
    <col min="1794" max="1794" width="9.625" customWidth="1"/>
    <col min="1795" max="1795" width="8.125" customWidth="1"/>
    <col min="1796" max="1796" width="8.75" customWidth="1"/>
    <col min="1797" max="1797" width="6.5" customWidth="1"/>
    <col min="1798" max="1798" width="5.625" customWidth="1"/>
    <col min="1799" max="1799" width="8.625" customWidth="1"/>
    <col min="1800" max="1800" width="6.5" customWidth="1"/>
    <col min="1801" max="1802" width="5.625" customWidth="1"/>
    <col min="1803" max="1803" width="7.25" customWidth="1"/>
    <col min="1804" max="1804" width="5.875" customWidth="1"/>
    <col min="1805" max="1805" width="6.75" customWidth="1"/>
    <col min="2049" max="2049" width="13.625" customWidth="1"/>
    <col min="2050" max="2050" width="9.625" customWidth="1"/>
    <col min="2051" max="2051" width="8.125" customWidth="1"/>
    <col min="2052" max="2052" width="8.75" customWidth="1"/>
    <col min="2053" max="2053" width="6.5" customWidth="1"/>
    <col min="2054" max="2054" width="5.625" customWidth="1"/>
    <col min="2055" max="2055" width="8.625" customWidth="1"/>
    <col min="2056" max="2056" width="6.5" customWidth="1"/>
    <col min="2057" max="2058" width="5.625" customWidth="1"/>
    <col min="2059" max="2059" width="7.25" customWidth="1"/>
    <col min="2060" max="2060" width="5.875" customWidth="1"/>
    <col min="2061" max="2061" width="6.75" customWidth="1"/>
    <col min="2305" max="2305" width="13.625" customWidth="1"/>
    <col min="2306" max="2306" width="9.625" customWidth="1"/>
    <col min="2307" max="2307" width="8.125" customWidth="1"/>
    <col min="2308" max="2308" width="8.75" customWidth="1"/>
    <col min="2309" max="2309" width="6.5" customWidth="1"/>
    <col min="2310" max="2310" width="5.625" customWidth="1"/>
    <col min="2311" max="2311" width="8.625" customWidth="1"/>
    <col min="2312" max="2312" width="6.5" customWidth="1"/>
    <col min="2313" max="2314" width="5.625" customWidth="1"/>
    <col min="2315" max="2315" width="7.25" customWidth="1"/>
    <col min="2316" max="2316" width="5.875" customWidth="1"/>
    <col min="2317" max="2317" width="6.75" customWidth="1"/>
    <col min="2561" max="2561" width="13.625" customWidth="1"/>
    <col min="2562" max="2562" width="9.625" customWidth="1"/>
    <col min="2563" max="2563" width="8.125" customWidth="1"/>
    <col min="2564" max="2564" width="8.75" customWidth="1"/>
    <col min="2565" max="2565" width="6.5" customWidth="1"/>
    <col min="2566" max="2566" width="5.625" customWidth="1"/>
    <col min="2567" max="2567" width="8.625" customWidth="1"/>
    <col min="2568" max="2568" width="6.5" customWidth="1"/>
    <col min="2569" max="2570" width="5.625" customWidth="1"/>
    <col min="2571" max="2571" width="7.25" customWidth="1"/>
    <col min="2572" max="2572" width="5.875" customWidth="1"/>
    <col min="2573" max="2573" width="6.75" customWidth="1"/>
    <col min="2817" max="2817" width="13.625" customWidth="1"/>
    <col min="2818" max="2818" width="9.625" customWidth="1"/>
    <col min="2819" max="2819" width="8.125" customWidth="1"/>
    <col min="2820" max="2820" width="8.75" customWidth="1"/>
    <col min="2821" max="2821" width="6.5" customWidth="1"/>
    <col min="2822" max="2822" width="5.625" customWidth="1"/>
    <col min="2823" max="2823" width="8.625" customWidth="1"/>
    <col min="2824" max="2824" width="6.5" customWidth="1"/>
    <col min="2825" max="2826" width="5.625" customWidth="1"/>
    <col min="2827" max="2827" width="7.25" customWidth="1"/>
    <col min="2828" max="2828" width="5.875" customWidth="1"/>
    <col min="2829" max="2829" width="6.75" customWidth="1"/>
    <col min="3073" max="3073" width="13.625" customWidth="1"/>
    <col min="3074" max="3074" width="9.625" customWidth="1"/>
    <col min="3075" max="3075" width="8.125" customWidth="1"/>
    <col min="3076" max="3076" width="8.75" customWidth="1"/>
    <col min="3077" max="3077" width="6.5" customWidth="1"/>
    <col min="3078" max="3078" width="5.625" customWidth="1"/>
    <col min="3079" max="3079" width="8.625" customWidth="1"/>
    <col min="3080" max="3080" width="6.5" customWidth="1"/>
    <col min="3081" max="3082" width="5.625" customWidth="1"/>
    <col min="3083" max="3083" width="7.25" customWidth="1"/>
    <col min="3084" max="3084" width="5.875" customWidth="1"/>
    <col min="3085" max="3085" width="6.75" customWidth="1"/>
    <col min="3329" max="3329" width="13.625" customWidth="1"/>
    <col min="3330" max="3330" width="9.625" customWidth="1"/>
    <col min="3331" max="3331" width="8.125" customWidth="1"/>
    <col min="3332" max="3332" width="8.75" customWidth="1"/>
    <col min="3333" max="3333" width="6.5" customWidth="1"/>
    <col min="3334" max="3334" width="5.625" customWidth="1"/>
    <col min="3335" max="3335" width="8.625" customWidth="1"/>
    <col min="3336" max="3336" width="6.5" customWidth="1"/>
    <col min="3337" max="3338" width="5.625" customWidth="1"/>
    <col min="3339" max="3339" width="7.25" customWidth="1"/>
    <col min="3340" max="3340" width="5.875" customWidth="1"/>
    <col min="3341" max="3341" width="6.75" customWidth="1"/>
    <col min="3585" max="3585" width="13.625" customWidth="1"/>
    <col min="3586" max="3586" width="9.625" customWidth="1"/>
    <col min="3587" max="3587" width="8.125" customWidth="1"/>
    <col min="3588" max="3588" width="8.75" customWidth="1"/>
    <col min="3589" max="3589" width="6.5" customWidth="1"/>
    <col min="3590" max="3590" width="5.625" customWidth="1"/>
    <col min="3591" max="3591" width="8.625" customWidth="1"/>
    <col min="3592" max="3592" width="6.5" customWidth="1"/>
    <col min="3593" max="3594" width="5.625" customWidth="1"/>
    <col min="3595" max="3595" width="7.25" customWidth="1"/>
    <col min="3596" max="3596" width="5.875" customWidth="1"/>
    <col min="3597" max="3597" width="6.75" customWidth="1"/>
    <col min="3841" max="3841" width="13.625" customWidth="1"/>
    <col min="3842" max="3842" width="9.625" customWidth="1"/>
    <col min="3843" max="3843" width="8.125" customWidth="1"/>
    <col min="3844" max="3844" width="8.75" customWidth="1"/>
    <col min="3845" max="3845" width="6.5" customWidth="1"/>
    <col min="3846" max="3846" width="5.625" customWidth="1"/>
    <col min="3847" max="3847" width="8.625" customWidth="1"/>
    <col min="3848" max="3848" width="6.5" customWidth="1"/>
    <col min="3849" max="3850" width="5.625" customWidth="1"/>
    <col min="3851" max="3851" width="7.25" customWidth="1"/>
    <col min="3852" max="3852" width="5.875" customWidth="1"/>
    <col min="3853" max="3853" width="6.75" customWidth="1"/>
    <col min="4097" max="4097" width="13.625" customWidth="1"/>
    <col min="4098" max="4098" width="9.625" customWidth="1"/>
    <col min="4099" max="4099" width="8.125" customWidth="1"/>
    <col min="4100" max="4100" width="8.75" customWidth="1"/>
    <col min="4101" max="4101" width="6.5" customWidth="1"/>
    <col min="4102" max="4102" width="5.625" customWidth="1"/>
    <col min="4103" max="4103" width="8.625" customWidth="1"/>
    <col min="4104" max="4104" width="6.5" customWidth="1"/>
    <col min="4105" max="4106" width="5.625" customWidth="1"/>
    <col min="4107" max="4107" width="7.25" customWidth="1"/>
    <col min="4108" max="4108" width="5.875" customWidth="1"/>
    <col min="4109" max="4109" width="6.75" customWidth="1"/>
    <col min="4353" max="4353" width="13.625" customWidth="1"/>
    <col min="4354" max="4354" width="9.625" customWidth="1"/>
    <col min="4355" max="4355" width="8.125" customWidth="1"/>
    <col min="4356" max="4356" width="8.75" customWidth="1"/>
    <col min="4357" max="4357" width="6.5" customWidth="1"/>
    <col min="4358" max="4358" width="5.625" customWidth="1"/>
    <col min="4359" max="4359" width="8.625" customWidth="1"/>
    <col min="4360" max="4360" width="6.5" customWidth="1"/>
    <col min="4361" max="4362" width="5.625" customWidth="1"/>
    <col min="4363" max="4363" width="7.25" customWidth="1"/>
    <col min="4364" max="4364" width="5.875" customWidth="1"/>
    <col min="4365" max="4365" width="6.75" customWidth="1"/>
    <col min="4609" max="4609" width="13.625" customWidth="1"/>
    <col min="4610" max="4610" width="9.625" customWidth="1"/>
    <col min="4611" max="4611" width="8.125" customWidth="1"/>
    <col min="4612" max="4612" width="8.75" customWidth="1"/>
    <col min="4613" max="4613" width="6.5" customWidth="1"/>
    <col min="4614" max="4614" width="5.625" customWidth="1"/>
    <col min="4615" max="4615" width="8.625" customWidth="1"/>
    <col min="4616" max="4616" width="6.5" customWidth="1"/>
    <col min="4617" max="4618" width="5.625" customWidth="1"/>
    <col min="4619" max="4619" width="7.25" customWidth="1"/>
    <col min="4620" max="4620" width="5.875" customWidth="1"/>
    <col min="4621" max="4621" width="6.75" customWidth="1"/>
    <col min="4865" max="4865" width="13.625" customWidth="1"/>
    <col min="4866" max="4866" width="9.625" customWidth="1"/>
    <col min="4867" max="4867" width="8.125" customWidth="1"/>
    <col min="4868" max="4868" width="8.75" customWidth="1"/>
    <col min="4869" max="4869" width="6.5" customWidth="1"/>
    <col min="4870" max="4870" width="5.625" customWidth="1"/>
    <col min="4871" max="4871" width="8.625" customWidth="1"/>
    <col min="4872" max="4872" width="6.5" customWidth="1"/>
    <col min="4873" max="4874" width="5.625" customWidth="1"/>
    <col min="4875" max="4875" width="7.25" customWidth="1"/>
    <col min="4876" max="4876" width="5.875" customWidth="1"/>
    <col min="4877" max="4877" width="6.75" customWidth="1"/>
    <col min="5121" max="5121" width="13.625" customWidth="1"/>
    <col min="5122" max="5122" width="9.625" customWidth="1"/>
    <col min="5123" max="5123" width="8.125" customWidth="1"/>
    <col min="5124" max="5124" width="8.75" customWidth="1"/>
    <col min="5125" max="5125" width="6.5" customWidth="1"/>
    <col min="5126" max="5126" width="5.625" customWidth="1"/>
    <col min="5127" max="5127" width="8.625" customWidth="1"/>
    <col min="5128" max="5128" width="6.5" customWidth="1"/>
    <col min="5129" max="5130" width="5.625" customWidth="1"/>
    <col min="5131" max="5131" width="7.25" customWidth="1"/>
    <col min="5132" max="5132" width="5.875" customWidth="1"/>
    <col min="5133" max="5133" width="6.75" customWidth="1"/>
    <col min="5377" max="5377" width="13.625" customWidth="1"/>
    <col min="5378" max="5378" width="9.625" customWidth="1"/>
    <col min="5379" max="5379" width="8.125" customWidth="1"/>
    <col min="5380" max="5380" width="8.75" customWidth="1"/>
    <col min="5381" max="5381" width="6.5" customWidth="1"/>
    <col min="5382" max="5382" width="5.625" customWidth="1"/>
    <col min="5383" max="5383" width="8.625" customWidth="1"/>
    <col min="5384" max="5384" width="6.5" customWidth="1"/>
    <col min="5385" max="5386" width="5.625" customWidth="1"/>
    <col min="5387" max="5387" width="7.25" customWidth="1"/>
    <col min="5388" max="5388" width="5.875" customWidth="1"/>
    <col min="5389" max="5389" width="6.75" customWidth="1"/>
    <col min="5633" max="5633" width="13.625" customWidth="1"/>
    <col min="5634" max="5634" width="9.625" customWidth="1"/>
    <col min="5635" max="5635" width="8.125" customWidth="1"/>
    <col min="5636" max="5636" width="8.75" customWidth="1"/>
    <col min="5637" max="5637" width="6.5" customWidth="1"/>
    <col min="5638" max="5638" width="5.625" customWidth="1"/>
    <col min="5639" max="5639" width="8.625" customWidth="1"/>
    <col min="5640" max="5640" width="6.5" customWidth="1"/>
    <col min="5641" max="5642" width="5.625" customWidth="1"/>
    <col min="5643" max="5643" width="7.25" customWidth="1"/>
    <col min="5644" max="5644" width="5.875" customWidth="1"/>
    <col min="5645" max="5645" width="6.75" customWidth="1"/>
    <col min="5889" max="5889" width="13.625" customWidth="1"/>
    <col min="5890" max="5890" width="9.625" customWidth="1"/>
    <col min="5891" max="5891" width="8.125" customWidth="1"/>
    <col min="5892" max="5892" width="8.75" customWidth="1"/>
    <col min="5893" max="5893" width="6.5" customWidth="1"/>
    <col min="5894" max="5894" width="5.625" customWidth="1"/>
    <col min="5895" max="5895" width="8.625" customWidth="1"/>
    <col min="5896" max="5896" width="6.5" customWidth="1"/>
    <col min="5897" max="5898" width="5.625" customWidth="1"/>
    <col min="5899" max="5899" width="7.25" customWidth="1"/>
    <col min="5900" max="5900" width="5.875" customWidth="1"/>
    <col min="5901" max="5901" width="6.75" customWidth="1"/>
    <col min="6145" max="6145" width="13.625" customWidth="1"/>
    <col min="6146" max="6146" width="9.625" customWidth="1"/>
    <col min="6147" max="6147" width="8.125" customWidth="1"/>
    <col min="6148" max="6148" width="8.75" customWidth="1"/>
    <col min="6149" max="6149" width="6.5" customWidth="1"/>
    <col min="6150" max="6150" width="5.625" customWidth="1"/>
    <col min="6151" max="6151" width="8.625" customWidth="1"/>
    <col min="6152" max="6152" width="6.5" customWidth="1"/>
    <col min="6153" max="6154" width="5.625" customWidth="1"/>
    <col min="6155" max="6155" width="7.25" customWidth="1"/>
    <col min="6156" max="6156" width="5.875" customWidth="1"/>
    <col min="6157" max="6157" width="6.75" customWidth="1"/>
    <col min="6401" max="6401" width="13.625" customWidth="1"/>
    <col min="6402" max="6402" width="9.625" customWidth="1"/>
    <col min="6403" max="6403" width="8.125" customWidth="1"/>
    <col min="6404" max="6404" width="8.75" customWidth="1"/>
    <col min="6405" max="6405" width="6.5" customWidth="1"/>
    <col min="6406" max="6406" width="5.625" customWidth="1"/>
    <col min="6407" max="6407" width="8.625" customWidth="1"/>
    <col min="6408" max="6408" width="6.5" customWidth="1"/>
    <col min="6409" max="6410" width="5.625" customWidth="1"/>
    <col min="6411" max="6411" width="7.25" customWidth="1"/>
    <col min="6412" max="6412" width="5.875" customWidth="1"/>
    <col min="6413" max="6413" width="6.75" customWidth="1"/>
    <col min="6657" max="6657" width="13.625" customWidth="1"/>
    <col min="6658" max="6658" width="9.625" customWidth="1"/>
    <col min="6659" max="6659" width="8.125" customWidth="1"/>
    <col min="6660" max="6660" width="8.75" customWidth="1"/>
    <col min="6661" max="6661" width="6.5" customWidth="1"/>
    <col min="6662" max="6662" width="5.625" customWidth="1"/>
    <col min="6663" max="6663" width="8.625" customWidth="1"/>
    <col min="6664" max="6664" width="6.5" customWidth="1"/>
    <col min="6665" max="6666" width="5.625" customWidth="1"/>
    <col min="6667" max="6667" width="7.25" customWidth="1"/>
    <col min="6668" max="6668" width="5.875" customWidth="1"/>
    <col min="6669" max="6669" width="6.75" customWidth="1"/>
    <col min="6913" max="6913" width="13.625" customWidth="1"/>
    <col min="6914" max="6914" width="9.625" customWidth="1"/>
    <col min="6915" max="6915" width="8.125" customWidth="1"/>
    <col min="6916" max="6916" width="8.75" customWidth="1"/>
    <col min="6917" max="6917" width="6.5" customWidth="1"/>
    <col min="6918" max="6918" width="5.625" customWidth="1"/>
    <col min="6919" max="6919" width="8.625" customWidth="1"/>
    <col min="6920" max="6920" width="6.5" customWidth="1"/>
    <col min="6921" max="6922" width="5.625" customWidth="1"/>
    <col min="6923" max="6923" width="7.25" customWidth="1"/>
    <col min="6924" max="6924" width="5.875" customWidth="1"/>
    <col min="6925" max="6925" width="6.75" customWidth="1"/>
    <col min="7169" max="7169" width="13.625" customWidth="1"/>
    <col min="7170" max="7170" width="9.625" customWidth="1"/>
    <col min="7171" max="7171" width="8.125" customWidth="1"/>
    <col min="7172" max="7172" width="8.75" customWidth="1"/>
    <col min="7173" max="7173" width="6.5" customWidth="1"/>
    <col min="7174" max="7174" width="5.625" customWidth="1"/>
    <col min="7175" max="7175" width="8.625" customWidth="1"/>
    <col min="7176" max="7176" width="6.5" customWidth="1"/>
    <col min="7177" max="7178" width="5.625" customWidth="1"/>
    <col min="7179" max="7179" width="7.25" customWidth="1"/>
    <col min="7180" max="7180" width="5.875" customWidth="1"/>
    <col min="7181" max="7181" width="6.75" customWidth="1"/>
    <col min="7425" max="7425" width="13.625" customWidth="1"/>
    <col min="7426" max="7426" width="9.625" customWidth="1"/>
    <col min="7427" max="7427" width="8.125" customWidth="1"/>
    <col min="7428" max="7428" width="8.75" customWidth="1"/>
    <col min="7429" max="7429" width="6.5" customWidth="1"/>
    <col min="7430" max="7430" width="5.625" customWidth="1"/>
    <col min="7431" max="7431" width="8.625" customWidth="1"/>
    <col min="7432" max="7432" width="6.5" customWidth="1"/>
    <col min="7433" max="7434" width="5.625" customWidth="1"/>
    <col min="7435" max="7435" width="7.25" customWidth="1"/>
    <col min="7436" max="7436" width="5.875" customWidth="1"/>
    <col min="7437" max="7437" width="6.75" customWidth="1"/>
    <col min="7681" max="7681" width="13.625" customWidth="1"/>
    <col min="7682" max="7682" width="9.625" customWidth="1"/>
    <col min="7683" max="7683" width="8.125" customWidth="1"/>
    <col min="7684" max="7684" width="8.75" customWidth="1"/>
    <col min="7685" max="7685" width="6.5" customWidth="1"/>
    <col min="7686" max="7686" width="5.625" customWidth="1"/>
    <col min="7687" max="7687" width="8.625" customWidth="1"/>
    <col min="7688" max="7688" width="6.5" customWidth="1"/>
    <col min="7689" max="7690" width="5.625" customWidth="1"/>
    <col min="7691" max="7691" width="7.25" customWidth="1"/>
    <col min="7692" max="7692" width="5.875" customWidth="1"/>
    <col min="7693" max="7693" width="6.75" customWidth="1"/>
    <col min="7937" max="7937" width="13.625" customWidth="1"/>
    <col min="7938" max="7938" width="9.625" customWidth="1"/>
    <col min="7939" max="7939" width="8.125" customWidth="1"/>
    <col min="7940" max="7940" width="8.75" customWidth="1"/>
    <col min="7941" max="7941" width="6.5" customWidth="1"/>
    <col min="7942" max="7942" width="5.625" customWidth="1"/>
    <col min="7943" max="7943" width="8.625" customWidth="1"/>
    <col min="7944" max="7944" width="6.5" customWidth="1"/>
    <col min="7945" max="7946" width="5.625" customWidth="1"/>
    <col min="7947" max="7947" width="7.25" customWidth="1"/>
    <col min="7948" max="7948" width="5.875" customWidth="1"/>
    <col min="7949" max="7949" width="6.75" customWidth="1"/>
    <col min="8193" max="8193" width="13.625" customWidth="1"/>
    <col min="8194" max="8194" width="9.625" customWidth="1"/>
    <col min="8195" max="8195" width="8.125" customWidth="1"/>
    <col min="8196" max="8196" width="8.75" customWidth="1"/>
    <col min="8197" max="8197" width="6.5" customWidth="1"/>
    <col min="8198" max="8198" width="5.625" customWidth="1"/>
    <col min="8199" max="8199" width="8.625" customWidth="1"/>
    <col min="8200" max="8200" width="6.5" customWidth="1"/>
    <col min="8201" max="8202" width="5.625" customWidth="1"/>
    <col min="8203" max="8203" width="7.25" customWidth="1"/>
    <col min="8204" max="8204" width="5.875" customWidth="1"/>
    <col min="8205" max="8205" width="6.75" customWidth="1"/>
    <col min="8449" max="8449" width="13.625" customWidth="1"/>
    <col min="8450" max="8450" width="9.625" customWidth="1"/>
    <col min="8451" max="8451" width="8.125" customWidth="1"/>
    <col min="8452" max="8452" width="8.75" customWidth="1"/>
    <col min="8453" max="8453" width="6.5" customWidth="1"/>
    <col min="8454" max="8454" width="5.625" customWidth="1"/>
    <col min="8455" max="8455" width="8.625" customWidth="1"/>
    <col min="8456" max="8456" width="6.5" customWidth="1"/>
    <col min="8457" max="8458" width="5.625" customWidth="1"/>
    <col min="8459" max="8459" width="7.25" customWidth="1"/>
    <col min="8460" max="8460" width="5.875" customWidth="1"/>
    <col min="8461" max="8461" width="6.75" customWidth="1"/>
    <col min="8705" max="8705" width="13.625" customWidth="1"/>
    <col min="8706" max="8706" width="9.625" customWidth="1"/>
    <col min="8707" max="8707" width="8.125" customWidth="1"/>
    <col min="8708" max="8708" width="8.75" customWidth="1"/>
    <col min="8709" max="8709" width="6.5" customWidth="1"/>
    <col min="8710" max="8710" width="5.625" customWidth="1"/>
    <col min="8711" max="8711" width="8.625" customWidth="1"/>
    <col min="8712" max="8712" width="6.5" customWidth="1"/>
    <col min="8713" max="8714" width="5.625" customWidth="1"/>
    <col min="8715" max="8715" width="7.25" customWidth="1"/>
    <col min="8716" max="8716" width="5.875" customWidth="1"/>
    <col min="8717" max="8717" width="6.75" customWidth="1"/>
    <col min="8961" max="8961" width="13.625" customWidth="1"/>
    <col min="8962" max="8962" width="9.625" customWidth="1"/>
    <col min="8963" max="8963" width="8.125" customWidth="1"/>
    <col min="8964" max="8964" width="8.75" customWidth="1"/>
    <col min="8965" max="8965" width="6.5" customWidth="1"/>
    <col min="8966" max="8966" width="5.625" customWidth="1"/>
    <col min="8967" max="8967" width="8.625" customWidth="1"/>
    <col min="8968" max="8968" width="6.5" customWidth="1"/>
    <col min="8969" max="8970" width="5.625" customWidth="1"/>
    <col min="8971" max="8971" width="7.25" customWidth="1"/>
    <col min="8972" max="8972" width="5.875" customWidth="1"/>
    <col min="8973" max="8973" width="6.75" customWidth="1"/>
    <col min="9217" max="9217" width="13.625" customWidth="1"/>
    <col min="9218" max="9218" width="9.625" customWidth="1"/>
    <col min="9219" max="9219" width="8.125" customWidth="1"/>
    <col min="9220" max="9220" width="8.75" customWidth="1"/>
    <col min="9221" max="9221" width="6.5" customWidth="1"/>
    <col min="9222" max="9222" width="5.625" customWidth="1"/>
    <col min="9223" max="9223" width="8.625" customWidth="1"/>
    <col min="9224" max="9224" width="6.5" customWidth="1"/>
    <col min="9225" max="9226" width="5.625" customWidth="1"/>
    <col min="9227" max="9227" width="7.25" customWidth="1"/>
    <col min="9228" max="9228" width="5.875" customWidth="1"/>
    <col min="9229" max="9229" width="6.75" customWidth="1"/>
    <col min="9473" max="9473" width="13.625" customWidth="1"/>
    <col min="9474" max="9474" width="9.625" customWidth="1"/>
    <col min="9475" max="9475" width="8.125" customWidth="1"/>
    <col min="9476" max="9476" width="8.75" customWidth="1"/>
    <col min="9477" max="9477" width="6.5" customWidth="1"/>
    <col min="9478" max="9478" width="5.625" customWidth="1"/>
    <col min="9479" max="9479" width="8.625" customWidth="1"/>
    <col min="9480" max="9480" width="6.5" customWidth="1"/>
    <col min="9481" max="9482" width="5.625" customWidth="1"/>
    <col min="9483" max="9483" width="7.25" customWidth="1"/>
    <col min="9484" max="9484" width="5.875" customWidth="1"/>
    <col min="9485" max="9485" width="6.75" customWidth="1"/>
    <col min="9729" max="9729" width="13.625" customWidth="1"/>
    <col min="9730" max="9730" width="9.625" customWidth="1"/>
    <col min="9731" max="9731" width="8.125" customWidth="1"/>
    <col min="9732" max="9732" width="8.75" customWidth="1"/>
    <col min="9733" max="9733" width="6.5" customWidth="1"/>
    <col min="9734" max="9734" width="5.625" customWidth="1"/>
    <col min="9735" max="9735" width="8.625" customWidth="1"/>
    <col min="9736" max="9736" width="6.5" customWidth="1"/>
    <col min="9737" max="9738" width="5.625" customWidth="1"/>
    <col min="9739" max="9739" width="7.25" customWidth="1"/>
    <col min="9740" max="9740" width="5.875" customWidth="1"/>
    <col min="9741" max="9741" width="6.75" customWidth="1"/>
    <col min="9985" max="9985" width="13.625" customWidth="1"/>
    <col min="9986" max="9986" width="9.625" customWidth="1"/>
    <col min="9987" max="9987" width="8.125" customWidth="1"/>
    <col min="9988" max="9988" width="8.75" customWidth="1"/>
    <col min="9989" max="9989" width="6.5" customWidth="1"/>
    <col min="9990" max="9990" width="5.625" customWidth="1"/>
    <col min="9991" max="9991" width="8.625" customWidth="1"/>
    <col min="9992" max="9992" width="6.5" customWidth="1"/>
    <col min="9993" max="9994" width="5.625" customWidth="1"/>
    <col min="9995" max="9995" width="7.25" customWidth="1"/>
    <col min="9996" max="9996" width="5.875" customWidth="1"/>
    <col min="9997" max="9997" width="6.75" customWidth="1"/>
    <col min="10241" max="10241" width="13.625" customWidth="1"/>
    <col min="10242" max="10242" width="9.625" customWidth="1"/>
    <col min="10243" max="10243" width="8.125" customWidth="1"/>
    <col min="10244" max="10244" width="8.75" customWidth="1"/>
    <col min="10245" max="10245" width="6.5" customWidth="1"/>
    <col min="10246" max="10246" width="5.625" customWidth="1"/>
    <col min="10247" max="10247" width="8.625" customWidth="1"/>
    <col min="10248" max="10248" width="6.5" customWidth="1"/>
    <col min="10249" max="10250" width="5.625" customWidth="1"/>
    <col min="10251" max="10251" width="7.25" customWidth="1"/>
    <col min="10252" max="10252" width="5.875" customWidth="1"/>
    <col min="10253" max="10253" width="6.75" customWidth="1"/>
    <col min="10497" max="10497" width="13.625" customWidth="1"/>
    <col min="10498" max="10498" width="9.625" customWidth="1"/>
    <col min="10499" max="10499" width="8.125" customWidth="1"/>
    <col min="10500" max="10500" width="8.75" customWidth="1"/>
    <col min="10501" max="10501" width="6.5" customWidth="1"/>
    <col min="10502" max="10502" width="5.625" customWidth="1"/>
    <col min="10503" max="10503" width="8.625" customWidth="1"/>
    <col min="10504" max="10504" width="6.5" customWidth="1"/>
    <col min="10505" max="10506" width="5.625" customWidth="1"/>
    <col min="10507" max="10507" width="7.25" customWidth="1"/>
    <col min="10508" max="10508" width="5.875" customWidth="1"/>
    <col min="10509" max="10509" width="6.75" customWidth="1"/>
    <col min="10753" max="10753" width="13.625" customWidth="1"/>
    <col min="10754" max="10754" width="9.625" customWidth="1"/>
    <col min="10755" max="10755" width="8.125" customWidth="1"/>
    <col min="10756" max="10756" width="8.75" customWidth="1"/>
    <col min="10757" max="10757" width="6.5" customWidth="1"/>
    <col min="10758" max="10758" width="5.625" customWidth="1"/>
    <col min="10759" max="10759" width="8.625" customWidth="1"/>
    <col min="10760" max="10760" width="6.5" customWidth="1"/>
    <col min="10761" max="10762" width="5.625" customWidth="1"/>
    <col min="10763" max="10763" width="7.25" customWidth="1"/>
    <col min="10764" max="10764" width="5.875" customWidth="1"/>
    <col min="10765" max="10765" width="6.75" customWidth="1"/>
    <col min="11009" max="11009" width="13.625" customWidth="1"/>
    <col min="11010" max="11010" width="9.625" customWidth="1"/>
    <col min="11011" max="11011" width="8.125" customWidth="1"/>
    <col min="11012" max="11012" width="8.75" customWidth="1"/>
    <col min="11013" max="11013" width="6.5" customWidth="1"/>
    <col min="11014" max="11014" width="5.625" customWidth="1"/>
    <col min="11015" max="11015" width="8.625" customWidth="1"/>
    <col min="11016" max="11016" width="6.5" customWidth="1"/>
    <col min="11017" max="11018" width="5.625" customWidth="1"/>
    <col min="11019" max="11019" width="7.25" customWidth="1"/>
    <col min="11020" max="11020" width="5.875" customWidth="1"/>
    <col min="11021" max="11021" width="6.75" customWidth="1"/>
    <col min="11265" max="11265" width="13.625" customWidth="1"/>
    <col min="11266" max="11266" width="9.625" customWidth="1"/>
    <col min="11267" max="11267" width="8.125" customWidth="1"/>
    <col min="11268" max="11268" width="8.75" customWidth="1"/>
    <col min="11269" max="11269" width="6.5" customWidth="1"/>
    <col min="11270" max="11270" width="5.625" customWidth="1"/>
    <col min="11271" max="11271" width="8.625" customWidth="1"/>
    <col min="11272" max="11272" width="6.5" customWidth="1"/>
    <col min="11273" max="11274" width="5.625" customWidth="1"/>
    <col min="11275" max="11275" width="7.25" customWidth="1"/>
    <col min="11276" max="11276" width="5.875" customWidth="1"/>
    <col min="11277" max="11277" width="6.75" customWidth="1"/>
    <col min="11521" max="11521" width="13.625" customWidth="1"/>
    <col min="11522" max="11522" width="9.625" customWidth="1"/>
    <col min="11523" max="11523" width="8.125" customWidth="1"/>
    <col min="11524" max="11524" width="8.75" customWidth="1"/>
    <col min="11525" max="11525" width="6.5" customWidth="1"/>
    <col min="11526" max="11526" width="5.625" customWidth="1"/>
    <col min="11527" max="11527" width="8.625" customWidth="1"/>
    <col min="11528" max="11528" width="6.5" customWidth="1"/>
    <col min="11529" max="11530" width="5.625" customWidth="1"/>
    <col min="11531" max="11531" width="7.25" customWidth="1"/>
    <col min="11532" max="11532" width="5.875" customWidth="1"/>
    <col min="11533" max="11533" width="6.75" customWidth="1"/>
    <col min="11777" max="11777" width="13.625" customWidth="1"/>
    <col min="11778" max="11778" width="9.625" customWidth="1"/>
    <col min="11779" max="11779" width="8.125" customWidth="1"/>
    <col min="11780" max="11780" width="8.75" customWidth="1"/>
    <col min="11781" max="11781" width="6.5" customWidth="1"/>
    <col min="11782" max="11782" width="5.625" customWidth="1"/>
    <col min="11783" max="11783" width="8.625" customWidth="1"/>
    <col min="11784" max="11784" width="6.5" customWidth="1"/>
    <col min="11785" max="11786" width="5.625" customWidth="1"/>
    <col min="11787" max="11787" width="7.25" customWidth="1"/>
    <col min="11788" max="11788" width="5.875" customWidth="1"/>
    <col min="11789" max="11789" width="6.75" customWidth="1"/>
    <col min="12033" max="12033" width="13.625" customWidth="1"/>
    <col min="12034" max="12034" width="9.625" customWidth="1"/>
    <col min="12035" max="12035" width="8.125" customWidth="1"/>
    <col min="12036" max="12036" width="8.75" customWidth="1"/>
    <col min="12037" max="12037" width="6.5" customWidth="1"/>
    <col min="12038" max="12038" width="5.625" customWidth="1"/>
    <col min="12039" max="12039" width="8.625" customWidth="1"/>
    <col min="12040" max="12040" width="6.5" customWidth="1"/>
    <col min="12041" max="12042" width="5.625" customWidth="1"/>
    <col min="12043" max="12043" width="7.25" customWidth="1"/>
    <col min="12044" max="12044" width="5.875" customWidth="1"/>
    <col min="12045" max="12045" width="6.75" customWidth="1"/>
    <col min="12289" max="12289" width="13.625" customWidth="1"/>
    <col min="12290" max="12290" width="9.625" customWidth="1"/>
    <col min="12291" max="12291" width="8.125" customWidth="1"/>
    <col min="12292" max="12292" width="8.75" customWidth="1"/>
    <col min="12293" max="12293" width="6.5" customWidth="1"/>
    <col min="12294" max="12294" width="5.625" customWidth="1"/>
    <col min="12295" max="12295" width="8.625" customWidth="1"/>
    <col min="12296" max="12296" width="6.5" customWidth="1"/>
    <col min="12297" max="12298" width="5.625" customWidth="1"/>
    <col min="12299" max="12299" width="7.25" customWidth="1"/>
    <col min="12300" max="12300" width="5.875" customWidth="1"/>
    <col min="12301" max="12301" width="6.75" customWidth="1"/>
    <col min="12545" max="12545" width="13.625" customWidth="1"/>
    <col min="12546" max="12546" width="9.625" customWidth="1"/>
    <col min="12547" max="12547" width="8.125" customWidth="1"/>
    <col min="12548" max="12548" width="8.75" customWidth="1"/>
    <col min="12549" max="12549" width="6.5" customWidth="1"/>
    <col min="12550" max="12550" width="5.625" customWidth="1"/>
    <col min="12551" max="12551" width="8.625" customWidth="1"/>
    <col min="12552" max="12552" width="6.5" customWidth="1"/>
    <col min="12553" max="12554" width="5.625" customWidth="1"/>
    <col min="12555" max="12555" width="7.25" customWidth="1"/>
    <col min="12556" max="12556" width="5.875" customWidth="1"/>
    <col min="12557" max="12557" width="6.75" customWidth="1"/>
    <col min="12801" max="12801" width="13.625" customWidth="1"/>
    <col min="12802" max="12802" width="9.625" customWidth="1"/>
    <col min="12803" max="12803" width="8.125" customWidth="1"/>
    <col min="12804" max="12804" width="8.75" customWidth="1"/>
    <col min="12805" max="12805" width="6.5" customWidth="1"/>
    <col min="12806" max="12806" width="5.625" customWidth="1"/>
    <col min="12807" max="12807" width="8.625" customWidth="1"/>
    <col min="12808" max="12808" width="6.5" customWidth="1"/>
    <col min="12809" max="12810" width="5.625" customWidth="1"/>
    <col min="12811" max="12811" width="7.25" customWidth="1"/>
    <col min="12812" max="12812" width="5.875" customWidth="1"/>
    <col min="12813" max="12813" width="6.75" customWidth="1"/>
    <col min="13057" max="13057" width="13.625" customWidth="1"/>
    <col min="13058" max="13058" width="9.625" customWidth="1"/>
    <col min="13059" max="13059" width="8.125" customWidth="1"/>
    <col min="13060" max="13060" width="8.75" customWidth="1"/>
    <col min="13061" max="13061" width="6.5" customWidth="1"/>
    <col min="13062" max="13062" width="5.625" customWidth="1"/>
    <col min="13063" max="13063" width="8.625" customWidth="1"/>
    <col min="13064" max="13064" width="6.5" customWidth="1"/>
    <col min="13065" max="13066" width="5.625" customWidth="1"/>
    <col min="13067" max="13067" width="7.25" customWidth="1"/>
    <col min="13068" max="13068" width="5.875" customWidth="1"/>
    <col min="13069" max="13069" width="6.75" customWidth="1"/>
    <col min="13313" max="13313" width="13.625" customWidth="1"/>
    <col min="13314" max="13314" width="9.625" customWidth="1"/>
    <col min="13315" max="13315" width="8.125" customWidth="1"/>
    <col min="13316" max="13316" width="8.75" customWidth="1"/>
    <col min="13317" max="13317" width="6.5" customWidth="1"/>
    <col min="13318" max="13318" width="5.625" customWidth="1"/>
    <col min="13319" max="13319" width="8.625" customWidth="1"/>
    <col min="13320" max="13320" width="6.5" customWidth="1"/>
    <col min="13321" max="13322" width="5.625" customWidth="1"/>
    <col min="13323" max="13323" width="7.25" customWidth="1"/>
    <col min="13324" max="13324" width="5.875" customWidth="1"/>
    <col min="13325" max="13325" width="6.75" customWidth="1"/>
    <col min="13569" max="13569" width="13.625" customWidth="1"/>
    <col min="13570" max="13570" width="9.625" customWidth="1"/>
    <col min="13571" max="13571" width="8.125" customWidth="1"/>
    <col min="13572" max="13572" width="8.75" customWidth="1"/>
    <col min="13573" max="13573" width="6.5" customWidth="1"/>
    <col min="13574" max="13574" width="5.625" customWidth="1"/>
    <col min="13575" max="13575" width="8.625" customWidth="1"/>
    <col min="13576" max="13576" width="6.5" customWidth="1"/>
    <col min="13577" max="13578" width="5.625" customWidth="1"/>
    <col min="13579" max="13579" width="7.25" customWidth="1"/>
    <col min="13580" max="13580" width="5.875" customWidth="1"/>
    <col min="13581" max="13581" width="6.75" customWidth="1"/>
    <col min="13825" max="13825" width="13.625" customWidth="1"/>
    <col min="13826" max="13826" width="9.625" customWidth="1"/>
    <col min="13827" max="13827" width="8.125" customWidth="1"/>
    <col min="13828" max="13828" width="8.75" customWidth="1"/>
    <col min="13829" max="13829" width="6.5" customWidth="1"/>
    <col min="13830" max="13830" width="5.625" customWidth="1"/>
    <col min="13831" max="13831" width="8.625" customWidth="1"/>
    <col min="13832" max="13832" width="6.5" customWidth="1"/>
    <col min="13833" max="13834" width="5.625" customWidth="1"/>
    <col min="13835" max="13835" width="7.25" customWidth="1"/>
    <col min="13836" max="13836" width="5.875" customWidth="1"/>
    <col min="13837" max="13837" width="6.75" customWidth="1"/>
    <col min="14081" max="14081" width="13.625" customWidth="1"/>
    <col min="14082" max="14082" width="9.625" customWidth="1"/>
    <col min="14083" max="14083" width="8.125" customWidth="1"/>
    <col min="14084" max="14084" width="8.75" customWidth="1"/>
    <col min="14085" max="14085" width="6.5" customWidth="1"/>
    <col min="14086" max="14086" width="5.625" customWidth="1"/>
    <col min="14087" max="14087" width="8.625" customWidth="1"/>
    <col min="14088" max="14088" width="6.5" customWidth="1"/>
    <col min="14089" max="14090" width="5.625" customWidth="1"/>
    <col min="14091" max="14091" width="7.25" customWidth="1"/>
    <col min="14092" max="14092" width="5.875" customWidth="1"/>
    <col min="14093" max="14093" width="6.75" customWidth="1"/>
    <col min="14337" max="14337" width="13.625" customWidth="1"/>
    <col min="14338" max="14338" width="9.625" customWidth="1"/>
    <col min="14339" max="14339" width="8.125" customWidth="1"/>
    <col min="14340" max="14340" width="8.75" customWidth="1"/>
    <col min="14341" max="14341" width="6.5" customWidth="1"/>
    <col min="14342" max="14342" width="5.625" customWidth="1"/>
    <col min="14343" max="14343" width="8.625" customWidth="1"/>
    <col min="14344" max="14344" width="6.5" customWidth="1"/>
    <col min="14345" max="14346" width="5.625" customWidth="1"/>
    <col min="14347" max="14347" width="7.25" customWidth="1"/>
    <col min="14348" max="14348" width="5.875" customWidth="1"/>
    <col min="14349" max="14349" width="6.75" customWidth="1"/>
    <col min="14593" max="14593" width="13.625" customWidth="1"/>
    <col min="14594" max="14594" width="9.625" customWidth="1"/>
    <col min="14595" max="14595" width="8.125" customWidth="1"/>
    <col min="14596" max="14596" width="8.75" customWidth="1"/>
    <col min="14597" max="14597" width="6.5" customWidth="1"/>
    <col min="14598" max="14598" width="5.625" customWidth="1"/>
    <col min="14599" max="14599" width="8.625" customWidth="1"/>
    <col min="14600" max="14600" width="6.5" customWidth="1"/>
    <col min="14601" max="14602" width="5.625" customWidth="1"/>
    <col min="14603" max="14603" width="7.25" customWidth="1"/>
    <col min="14604" max="14604" width="5.875" customWidth="1"/>
    <col min="14605" max="14605" width="6.75" customWidth="1"/>
    <col min="14849" max="14849" width="13.625" customWidth="1"/>
    <col min="14850" max="14850" width="9.625" customWidth="1"/>
    <col min="14851" max="14851" width="8.125" customWidth="1"/>
    <col min="14852" max="14852" width="8.75" customWidth="1"/>
    <col min="14853" max="14853" width="6.5" customWidth="1"/>
    <col min="14854" max="14854" width="5.625" customWidth="1"/>
    <col min="14855" max="14855" width="8.625" customWidth="1"/>
    <col min="14856" max="14856" width="6.5" customWidth="1"/>
    <col min="14857" max="14858" width="5.625" customWidth="1"/>
    <col min="14859" max="14859" width="7.25" customWidth="1"/>
    <col min="14860" max="14860" width="5.875" customWidth="1"/>
    <col min="14861" max="14861" width="6.75" customWidth="1"/>
    <col min="15105" max="15105" width="13.625" customWidth="1"/>
    <col min="15106" max="15106" width="9.625" customWidth="1"/>
    <col min="15107" max="15107" width="8.125" customWidth="1"/>
    <col min="15108" max="15108" width="8.75" customWidth="1"/>
    <col min="15109" max="15109" width="6.5" customWidth="1"/>
    <col min="15110" max="15110" width="5.625" customWidth="1"/>
    <col min="15111" max="15111" width="8.625" customWidth="1"/>
    <col min="15112" max="15112" width="6.5" customWidth="1"/>
    <col min="15113" max="15114" width="5.625" customWidth="1"/>
    <col min="15115" max="15115" width="7.25" customWidth="1"/>
    <col min="15116" max="15116" width="5.875" customWidth="1"/>
    <col min="15117" max="15117" width="6.75" customWidth="1"/>
    <col min="15361" max="15361" width="13.625" customWidth="1"/>
    <col min="15362" max="15362" width="9.625" customWidth="1"/>
    <col min="15363" max="15363" width="8.125" customWidth="1"/>
    <col min="15364" max="15364" width="8.75" customWidth="1"/>
    <col min="15365" max="15365" width="6.5" customWidth="1"/>
    <col min="15366" max="15366" width="5.625" customWidth="1"/>
    <col min="15367" max="15367" width="8.625" customWidth="1"/>
    <col min="15368" max="15368" width="6.5" customWidth="1"/>
    <col min="15369" max="15370" width="5.625" customWidth="1"/>
    <col min="15371" max="15371" width="7.25" customWidth="1"/>
    <col min="15372" max="15372" width="5.875" customWidth="1"/>
    <col min="15373" max="15373" width="6.75" customWidth="1"/>
    <col min="15617" max="15617" width="13.625" customWidth="1"/>
    <col min="15618" max="15618" width="9.625" customWidth="1"/>
    <col min="15619" max="15619" width="8.125" customWidth="1"/>
    <col min="15620" max="15620" width="8.75" customWidth="1"/>
    <col min="15621" max="15621" width="6.5" customWidth="1"/>
    <col min="15622" max="15622" width="5.625" customWidth="1"/>
    <col min="15623" max="15623" width="8.625" customWidth="1"/>
    <col min="15624" max="15624" width="6.5" customWidth="1"/>
    <col min="15625" max="15626" width="5.625" customWidth="1"/>
    <col min="15627" max="15627" width="7.25" customWidth="1"/>
    <col min="15628" max="15628" width="5.875" customWidth="1"/>
    <col min="15629" max="15629" width="6.75" customWidth="1"/>
    <col min="15873" max="15873" width="13.625" customWidth="1"/>
    <col min="15874" max="15874" width="9.625" customWidth="1"/>
    <col min="15875" max="15875" width="8.125" customWidth="1"/>
    <col min="15876" max="15876" width="8.75" customWidth="1"/>
    <col min="15877" max="15877" width="6.5" customWidth="1"/>
    <col min="15878" max="15878" width="5.625" customWidth="1"/>
    <col min="15879" max="15879" width="8.625" customWidth="1"/>
    <col min="15880" max="15880" width="6.5" customWidth="1"/>
    <col min="15881" max="15882" width="5.625" customWidth="1"/>
    <col min="15883" max="15883" width="7.25" customWidth="1"/>
    <col min="15884" max="15884" width="5.875" customWidth="1"/>
    <col min="15885" max="15885" width="6.75" customWidth="1"/>
    <col min="16129" max="16129" width="13.625" customWidth="1"/>
    <col min="16130" max="16130" width="9.625" customWidth="1"/>
    <col min="16131" max="16131" width="8.125" customWidth="1"/>
    <col min="16132" max="16132" width="8.75" customWidth="1"/>
    <col min="16133" max="16133" width="6.5" customWidth="1"/>
    <col min="16134" max="16134" width="5.625" customWidth="1"/>
    <col min="16135" max="16135" width="8.625" customWidth="1"/>
    <col min="16136" max="16136" width="6.5" customWidth="1"/>
    <col min="16137" max="16138" width="5.625" customWidth="1"/>
    <col min="16139" max="16139" width="7.25" customWidth="1"/>
    <col min="16140" max="16140" width="5.875" customWidth="1"/>
    <col min="16141" max="16141" width="6.75" customWidth="1"/>
  </cols>
  <sheetData>
    <row r="1" spans="1:13" s="131" customFormat="1" ht="24">
      <c r="A1" s="364" t="s">
        <v>185</v>
      </c>
      <c r="B1" s="375" t="s">
        <v>186</v>
      </c>
      <c r="C1" s="375"/>
      <c r="D1" s="375"/>
      <c r="E1" s="375" t="s">
        <v>186</v>
      </c>
      <c r="F1" s="375"/>
      <c r="G1" s="375"/>
      <c r="H1" s="375" t="s">
        <v>187</v>
      </c>
      <c r="I1" s="375"/>
      <c r="J1" s="375"/>
      <c r="K1" s="368" t="s">
        <v>188</v>
      </c>
      <c r="L1" s="369"/>
      <c r="M1" s="370"/>
    </row>
    <row r="2" spans="1:13" s="131" customFormat="1" ht="24">
      <c r="A2" s="365"/>
      <c r="B2" s="374" t="s">
        <v>189</v>
      </c>
      <c r="C2" s="374"/>
      <c r="D2" s="374"/>
      <c r="E2" s="374" t="s">
        <v>190</v>
      </c>
      <c r="F2" s="374"/>
      <c r="G2" s="374"/>
      <c r="H2" s="374" t="s">
        <v>191</v>
      </c>
      <c r="I2" s="374"/>
      <c r="J2" s="374"/>
      <c r="K2" s="371"/>
      <c r="L2" s="372"/>
      <c r="M2" s="373"/>
    </row>
    <row r="3" spans="1:13" s="131" customFormat="1" ht="24">
      <c r="A3" s="366"/>
      <c r="B3" s="111" t="s">
        <v>182</v>
      </c>
      <c r="C3" s="111" t="s">
        <v>184</v>
      </c>
      <c r="D3" s="111" t="s">
        <v>183</v>
      </c>
      <c r="E3" s="111" t="s">
        <v>182</v>
      </c>
      <c r="F3" s="111" t="s">
        <v>184</v>
      </c>
      <c r="G3" s="111" t="s">
        <v>183</v>
      </c>
      <c r="H3" s="111" t="s">
        <v>182</v>
      </c>
      <c r="I3" s="111" t="s">
        <v>184</v>
      </c>
      <c r="J3" s="111" t="s">
        <v>183</v>
      </c>
      <c r="K3" s="111" t="s">
        <v>182</v>
      </c>
      <c r="L3" s="111" t="s">
        <v>184</v>
      </c>
      <c r="M3" s="112" t="s">
        <v>183</v>
      </c>
    </row>
    <row r="4" spans="1:13">
      <c r="A4" s="140" t="s">
        <v>217</v>
      </c>
      <c r="B4" s="141"/>
      <c r="C4" s="141"/>
      <c r="D4" s="141"/>
      <c r="E4" s="141"/>
      <c r="F4" s="141"/>
      <c r="G4" s="141"/>
      <c r="H4" s="141"/>
      <c r="I4" s="141"/>
      <c r="J4" s="141"/>
      <c r="K4" s="141">
        <v>1</v>
      </c>
      <c r="L4" s="141">
        <v>1</v>
      </c>
      <c r="M4" s="142">
        <v>32</v>
      </c>
    </row>
    <row r="5" spans="1:13" s="144" customFormat="1" ht="24">
      <c r="A5" s="143" t="s">
        <v>218</v>
      </c>
      <c r="B5" s="137">
        <f>SUM(B2:B4)</f>
        <v>0</v>
      </c>
      <c r="C5" s="137">
        <f t="shared" ref="C5:M5" si="0">SUM(C2:C4)</f>
        <v>0</v>
      </c>
      <c r="D5" s="137">
        <f t="shared" si="0"/>
        <v>0</v>
      </c>
      <c r="E5" s="137">
        <f t="shared" si="0"/>
        <v>0</v>
      </c>
      <c r="F5" s="137">
        <f t="shared" si="0"/>
        <v>0</v>
      </c>
      <c r="G5" s="137">
        <f t="shared" si="0"/>
        <v>0</v>
      </c>
      <c r="H5" s="137">
        <f t="shared" si="0"/>
        <v>0</v>
      </c>
      <c r="I5" s="137">
        <f t="shared" si="0"/>
        <v>0</v>
      </c>
      <c r="J5" s="137">
        <f t="shared" si="0"/>
        <v>0</v>
      </c>
      <c r="K5" s="137">
        <f t="shared" si="0"/>
        <v>1</v>
      </c>
      <c r="L5" s="137">
        <f t="shared" si="0"/>
        <v>1</v>
      </c>
      <c r="M5" s="138">
        <f t="shared" si="0"/>
        <v>32</v>
      </c>
    </row>
    <row r="6" spans="1:13" ht="24">
      <c r="A6" s="131"/>
      <c r="B6" s="131"/>
      <c r="C6" s="131"/>
      <c r="D6" s="131"/>
      <c r="E6" s="131"/>
      <c r="F6" s="131"/>
      <c r="G6" s="131"/>
      <c r="H6" s="131"/>
      <c r="I6" s="131"/>
      <c r="J6" s="363" t="s">
        <v>202</v>
      </c>
      <c r="K6" s="363"/>
      <c r="L6" s="363"/>
      <c r="M6" s="363"/>
    </row>
  </sheetData>
  <mergeCells count="9">
    <mergeCell ref="J6:M6"/>
    <mergeCell ref="A1:A3"/>
    <mergeCell ref="B1:D1"/>
    <mergeCell ref="E1:G1"/>
    <mergeCell ref="H1:J1"/>
    <mergeCell ref="K1:M2"/>
    <mergeCell ref="B2:D2"/>
    <mergeCell ref="E2:G2"/>
    <mergeCell ref="H2:J2"/>
  </mergeCells>
  <hyperlinks>
    <hyperlink ref="A3" r:id="rId1" display="https://farmer.doae.go.th/report/report67/report_rice_67_fmdfbd_pv/76/06/"/>
  </hyperlinks>
  <pageMargins left="0.7" right="0.7" top="0.75" bottom="0.75" header="0.3" footer="0.3"/>
  <pageSetup paperSize="9" orientation="portrait" r:id="rId2"/>
</worksheet>
</file>

<file path=xl/worksheets/sheet7.xml><?xml version="1.0" encoding="utf-8"?>
<worksheet xmlns="http://schemas.openxmlformats.org/spreadsheetml/2006/main" xmlns:r="http://schemas.openxmlformats.org/officeDocument/2006/relationships">
  <sheetPr>
    <tabColor rgb="FFFF0000"/>
  </sheetPr>
  <dimension ref="A1:M7"/>
  <sheetViews>
    <sheetView workbookViewId="0">
      <selection activeCell="L13" sqref="L13"/>
    </sheetView>
  </sheetViews>
  <sheetFormatPr defaultRowHeight="24"/>
  <cols>
    <col min="1" max="1" width="15" style="131" customWidth="1"/>
    <col min="2" max="2" width="9.625" style="131" customWidth="1"/>
    <col min="3" max="3" width="8.125" style="131" customWidth="1"/>
    <col min="4" max="4" width="8.75" style="131" customWidth="1"/>
    <col min="5" max="5" width="6.5" style="131" customWidth="1"/>
    <col min="6" max="6" width="5.625" style="131" customWidth="1"/>
    <col min="7" max="7" width="8.625" style="131" customWidth="1"/>
    <col min="8" max="8" width="6.5" style="131" customWidth="1"/>
    <col min="9" max="10" width="5.625" style="131" customWidth="1"/>
    <col min="11" max="11" width="7.25" style="131" customWidth="1"/>
    <col min="12" max="12" width="5.875" style="131" customWidth="1"/>
    <col min="13" max="13" width="6.75" style="131" customWidth="1"/>
    <col min="14" max="256" width="9" style="131"/>
    <col min="257" max="257" width="15" style="131" customWidth="1"/>
    <col min="258" max="258" width="9.625" style="131" customWidth="1"/>
    <col min="259" max="259" width="8.125" style="131" customWidth="1"/>
    <col min="260" max="260" width="8.75" style="131" customWidth="1"/>
    <col min="261" max="261" width="6.5" style="131" customWidth="1"/>
    <col min="262" max="262" width="5.625" style="131" customWidth="1"/>
    <col min="263" max="263" width="8.625" style="131" customWidth="1"/>
    <col min="264" max="264" width="6.5" style="131" customWidth="1"/>
    <col min="265" max="266" width="5.625" style="131" customWidth="1"/>
    <col min="267" max="267" width="7.25" style="131" customWidth="1"/>
    <col min="268" max="268" width="5.875" style="131" customWidth="1"/>
    <col min="269" max="269" width="6.75" style="131" customWidth="1"/>
    <col min="270" max="512" width="9" style="131"/>
    <col min="513" max="513" width="15" style="131" customWidth="1"/>
    <col min="514" max="514" width="9.625" style="131" customWidth="1"/>
    <col min="515" max="515" width="8.125" style="131" customWidth="1"/>
    <col min="516" max="516" width="8.75" style="131" customWidth="1"/>
    <col min="517" max="517" width="6.5" style="131" customWidth="1"/>
    <col min="518" max="518" width="5.625" style="131" customWidth="1"/>
    <col min="519" max="519" width="8.625" style="131" customWidth="1"/>
    <col min="520" max="520" width="6.5" style="131" customWidth="1"/>
    <col min="521" max="522" width="5.625" style="131" customWidth="1"/>
    <col min="523" max="523" width="7.25" style="131" customWidth="1"/>
    <col min="524" max="524" width="5.875" style="131" customWidth="1"/>
    <col min="525" max="525" width="6.75" style="131" customWidth="1"/>
    <col min="526" max="768" width="9" style="131"/>
    <col min="769" max="769" width="15" style="131" customWidth="1"/>
    <col min="770" max="770" width="9.625" style="131" customWidth="1"/>
    <col min="771" max="771" width="8.125" style="131" customWidth="1"/>
    <col min="772" max="772" width="8.75" style="131" customWidth="1"/>
    <col min="773" max="773" width="6.5" style="131" customWidth="1"/>
    <col min="774" max="774" width="5.625" style="131" customWidth="1"/>
    <col min="775" max="775" width="8.625" style="131" customWidth="1"/>
    <col min="776" max="776" width="6.5" style="131" customWidth="1"/>
    <col min="777" max="778" width="5.625" style="131" customWidth="1"/>
    <col min="779" max="779" width="7.25" style="131" customWidth="1"/>
    <col min="780" max="780" width="5.875" style="131" customWidth="1"/>
    <col min="781" max="781" width="6.75" style="131" customWidth="1"/>
    <col min="782" max="1024" width="9" style="131"/>
    <col min="1025" max="1025" width="15" style="131" customWidth="1"/>
    <col min="1026" max="1026" width="9.625" style="131" customWidth="1"/>
    <col min="1027" max="1027" width="8.125" style="131" customWidth="1"/>
    <col min="1028" max="1028" width="8.75" style="131" customWidth="1"/>
    <col min="1029" max="1029" width="6.5" style="131" customWidth="1"/>
    <col min="1030" max="1030" width="5.625" style="131" customWidth="1"/>
    <col min="1031" max="1031" width="8.625" style="131" customWidth="1"/>
    <col min="1032" max="1032" width="6.5" style="131" customWidth="1"/>
    <col min="1033" max="1034" width="5.625" style="131" customWidth="1"/>
    <col min="1035" max="1035" width="7.25" style="131" customWidth="1"/>
    <col min="1036" max="1036" width="5.875" style="131" customWidth="1"/>
    <col min="1037" max="1037" width="6.75" style="131" customWidth="1"/>
    <col min="1038" max="1280" width="9" style="131"/>
    <col min="1281" max="1281" width="15" style="131" customWidth="1"/>
    <col min="1282" max="1282" width="9.625" style="131" customWidth="1"/>
    <col min="1283" max="1283" width="8.125" style="131" customWidth="1"/>
    <col min="1284" max="1284" width="8.75" style="131" customWidth="1"/>
    <col min="1285" max="1285" width="6.5" style="131" customWidth="1"/>
    <col min="1286" max="1286" width="5.625" style="131" customWidth="1"/>
    <col min="1287" max="1287" width="8.625" style="131" customWidth="1"/>
    <col min="1288" max="1288" width="6.5" style="131" customWidth="1"/>
    <col min="1289" max="1290" width="5.625" style="131" customWidth="1"/>
    <col min="1291" max="1291" width="7.25" style="131" customWidth="1"/>
    <col min="1292" max="1292" width="5.875" style="131" customWidth="1"/>
    <col min="1293" max="1293" width="6.75" style="131" customWidth="1"/>
    <col min="1294" max="1536" width="9" style="131"/>
    <col min="1537" max="1537" width="15" style="131" customWidth="1"/>
    <col min="1538" max="1538" width="9.625" style="131" customWidth="1"/>
    <col min="1539" max="1539" width="8.125" style="131" customWidth="1"/>
    <col min="1540" max="1540" width="8.75" style="131" customWidth="1"/>
    <col min="1541" max="1541" width="6.5" style="131" customWidth="1"/>
    <col min="1542" max="1542" width="5.625" style="131" customWidth="1"/>
    <col min="1543" max="1543" width="8.625" style="131" customWidth="1"/>
    <col min="1544" max="1544" width="6.5" style="131" customWidth="1"/>
    <col min="1545" max="1546" width="5.625" style="131" customWidth="1"/>
    <col min="1547" max="1547" width="7.25" style="131" customWidth="1"/>
    <col min="1548" max="1548" width="5.875" style="131" customWidth="1"/>
    <col min="1549" max="1549" width="6.75" style="131" customWidth="1"/>
    <col min="1550" max="1792" width="9" style="131"/>
    <col min="1793" max="1793" width="15" style="131" customWidth="1"/>
    <col min="1794" max="1794" width="9.625" style="131" customWidth="1"/>
    <col min="1795" max="1795" width="8.125" style="131" customWidth="1"/>
    <col min="1796" max="1796" width="8.75" style="131" customWidth="1"/>
    <col min="1797" max="1797" width="6.5" style="131" customWidth="1"/>
    <col min="1798" max="1798" width="5.625" style="131" customWidth="1"/>
    <col min="1799" max="1799" width="8.625" style="131" customWidth="1"/>
    <col min="1800" max="1800" width="6.5" style="131" customWidth="1"/>
    <col min="1801" max="1802" width="5.625" style="131" customWidth="1"/>
    <col min="1803" max="1803" width="7.25" style="131" customWidth="1"/>
    <col min="1804" max="1804" width="5.875" style="131" customWidth="1"/>
    <col min="1805" max="1805" width="6.75" style="131" customWidth="1"/>
    <col min="1806" max="2048" width="9" style="131"/>
    <col min="2049" max="2049" width="15" style="131" customWidth="1"/>
    <col min="2050" max="2050" width="9.625" style="131" customWidth="1"/>
    <col min="2051" max="2051" width="8.125" style="131" customWidth="1"/>
    <col min="2052" max="2052" width="8.75" style="131" customWidth="1"/>
    <col min="2053" max="2053" width="6.5" style="131" customWidth="1"/>
    <col min="2054" max="2054" width="5.625" style="131" customWidth="1"/>
    <col min="2055" max="2055" width="8.625" style="131" customWidth="1"/>
    <col min="2056" max="2056" width="6.5" style="131" customWidth="1"/>
    <col min="2057" max="2058" width="5.625" style="131" customWidth="1"/>
    <col min="2059" max="2059" width="7.25" style="131" customWidth="1"/>
    <col min="2060" max="2060" width="5.875" style="131" customWidth="1"/>
    <col min="2061" max="2061" width="6.75" style="131" customWidth="1"/>
    <col min="2062" max="2304" width="9" style="131"/>
    <col min="2305" max="2305" width="15" style="131" customWidth="1"/>
    <col min="2306" max="2306" width="9.625" style="131" customWidth="1"/>
    <col min="2307" max="2307" width="8.125" style="131" customWidth="1"/>
    <col min="2308" max="2308" width="8.75" style="131" customWidth="1"/>
    <col min="2309" max="2309" width="6.5" style="131" customWidth="1"/>
    <col min="2310" max="2310" width="5.625" style="131" customWidth="1"/>
    <col min="2311" max="2311" width="8.625" style="131" customWidth="1"/>
    <col min="2312" max="2312" width="6.5" style="131" customWidth="1"/>
    <col min="2313" max="2314" width="5.625" style="131" customWidth="1"/>
    <col min="2315" max="2315" width="7.25" style="131" customWidth="1"/>
    <col min="2316" max="2316" width="5.875" style="131" customWidth="1"/>
    <col min="2317" max="2317" width="6.75" style="131" customWidth="1"/>
    <col min="2318" max="2560" width="9" style="131"/>
    <col min="2561" max="2561" width="15" style="131" customWidth="1"/>
    <col min="2562" max="2562" width="9.625" style="131" customWidth="1"/>
    <col min="2563" max="2563" width="8.125" style="131" customWidth="1"/>
    <col min="2564" max="2564" width="8.75" style="131" customWidth="1"/>
    <col min="2565" max="2565" width="6.5" style="131" customWidth="1"/>
    <col min="2566" max="2566" width="5.625" style="131" customWidth="1"/>
    <col min="2567" max="2567" width="8.625" style="131" customWidth="1"/>
    <col min="2568" max="2568" width="6.5" style="131" customWidth="1"/>
    <col min="2569" max="2570" width="5.625" style="131" customWidth="1"/>
    <col min="2571" max="2571" width="7.25" style="131" customWidth="1"/>
    <col min="2572" max="2572" width="5.875" style="131" customWidth="1"/>
    <col min="2573" max="2573" width="6.75" style="131" customWidth="1"/>
    <col min="2574" max="2816" width="9" style="131"/>
    <col min="2817" max="2817" width="15" style="131" customWidth="1"/>
    <col min="2818" max="2818" width="9.625" style="131" customWidth="1"/>
    <col min="2819" max="2819" width="8.125" style="131" customWidth="1"/>
    <col min="2820" max="2820" width="8.75" style="131" customWidth="1"/>
    <col min="2821" max="2821" width="6.5" style="131" customWidth="1"/>
    <col min="2822" max="2822" width="5.625" style="131" customWidth="1"/>
    <col min="2823" max="2823" width="8.625" style="131" customWidth="1"/>
    <col min="2824" max="2824" width="6.5" style="131" customWidth="1"/>
    <col min="2825" max="2826" width="5.625" style="131" customWidth="1"/>
    <col min="2827" max="2827" width="7.25" style="131" customWidth="1"/>
    <col min="2828" max="2828" width="5.875" style="131" customWidth="1"/>
    <col min="2829" max="2829" width="6.75" style="131" customWidth="1"/>
    <col min="2830" max="3072" width="9" style="131"/>
    <col min="3073" max="3073" width="15" style="131" customWidth="1"/>
    <col min="3074" max="3074" width="9.625" style="131" customWidth="1"/>
    <col min="3075" max="3075" width="8.125" style="131" customWidth="1"/>
    <col min="3076" max="3076" width="8.75" style="131" customWidth="1"/>
    <col min="3077" max="3077" width="6.5" style="131" customWidth="1"/>
    <col min="3078" max="3078" width="5.625" style="131" customWidth="1"/>
    <col min="3079" max="3079" width="8.625" style="131" customWidth="1"/>
    <col min="3080" max="3080" width="6.5" style="131" customWidth="1"/>
    <col min="3081" max="3082" width="5.625" style="131" customWidth="1"/>
    <col min="3083" max="3083" width="7.25" style="131" customWidth="1"/>
    <col min="3084" max="3084" width="5.875" style="131" customWidth="1"/>
    <col min="3085" max="3085" width="6.75" style="131" customWidth="1"/>
    <col min="3086" max="3328" width="9" style="131"/>
    <col min="3329" max="3329" width="15" style="131" customWidth="1"/>
    <col min="3330" max="3330" width="9.625" style="131" customWidth="1"/>
    <col min="3331" max="3331" width="8.125" style="131" customWidth="1"/>
    <col min="3332" max="3332" width="8.75" style="131" customWidth="1"/>
    <col min="3333" max="3333" width="6.5" style="131" customWidth="1"/>
    <col min="3334" max="3334" width="5.625" style="131" customWidth="1"/>
    <col min="3335" max="3335" width="8.625" style="131" customWidth="1"/>
    <col min="3336" max="3336" width="6.5" style="131" customWidth="1"/>
    <col min="3337" max="3338" width="5.625" style="131" customWidth="1"/>
    <col min="3339" max="3339" width="7.25" style="131" customWidth="1"/>
    <col min="3340" max="3340" width="5.875" style="131" customWidth="1"/>
    <col min="3341" max="3341" width="6.75" style="131" customWidth="1"/>
    <col min="3342" max="3584" width="9" style="131"/>
    <col min="3585" max="3585" width="15" style="131" customWidth="1"/>
    <col min="3586" max="3586" width="9.625" style="131" customWidth="1"/>
    <col min="3587" max="3587" width="8.125" style="131" customWidth="1"/>
    <col min="3588" max="3588" width="8.75" style="131" customWidth="1"/>
    <col min="3589" max="3589" width="6.5" style="131" customWidth="1"/>
    <col min="3590" max="3590" width="5.625" style="131" customWidth="1"/>
    <col min="3591" max="3591" width="8.625" style="131" customWidth="1"/>
    <col min="3592" max="3592" width="6.5" style="131" customWidth="1"/>
    <col min="3593" max="3594" width="5.625" style="131" customWidth="1"/>
    <col min="3595" max="3595" width="7.25" style="131" customWidth="1"/>
    <col min="3596" max="3596" width="5.875" style="131" customWidth="1"/>
    <col min="3597" max="3597" width="6.75" style="131" customWidth="1"/>
    <col min="3598" max="3840" width="9" style="131"/>
    <col min="3841" max="3841" width="15" style="131" customWidth="1"/>
    <col min="3842" max="3842" width="9.625" style="131" customWidth="1"/>
    <col min="3843" max="3843" width="8.125" style="131" customWidth="1"/>
    <col min="3844" max="3844" width="8.75" style="131" customWidth="1"/>
    <col min="3845" max="3845" width="6.5" style="131" customWidth="1"/>
    <col min="3846" max="3846" width="5.625" style="131" customWidth="1"/>
    <col min="3847" max="3847" width="8.625" style="131" customWidth="1"/>
    <col min="3848" max="3848" width="6.5" style="131" customWidth="1"/>
    <col min="3849" max="3850" width="5.625" style="131" customWidth="1"/>
    <col min="3851" max="3851" width="7.25" style="131" customWidth="1"/>
    <col min="3852" max="3852" width="5.875" style="131" customWidth="1"/>
    <col min="3853" max="3853" width="6.75" style="131" customWidth="1"/>
    <col min="3854" max="4096" width="9" style="131"/>
    <col min="4097" max="4097" width="15" style="131" customWidth="1"/>
    <col min="4098" max="4098" width="9.625" style="131" customWidth="1"/>
    <col min="4099" max="4099" width="8.125" style="131" customWidth="1"/>
    <col min="4100" max="4100" width="8.75" style="131" customWidth="1"/>
    <col min="4101" max="4101" width="6.5" style="131" customWidth="1"/>
    <col min="4102" max="4102" width="5.625" style="131" customWidth="1"/>
    <col min="4103" max="4103" width="8.625" style="131" customWidth="1"/>
    <col min="4104" max="4104" width="6.5" style="131" customWidth="1"/>
    <col min="4105" max="4106" width="5.625" style="131" customWidth="1"/>
    <col min="4107" max="4107" width="7.25" style="131" customWidth="1"/>
    <col min="4108" max="4108" width="5.875" style="131" customWidth="1"/>
    <col min="4109" max="4109" width="6.75" style="131" customWidth="1"/>
    <col min="4110" max="4352" width="9" style="131"/>
    <col min="4353" max="4353" width="15" style="131" customWidth="1"/>
    <col min="4354" max="4354" width="9.625" style="131" customWidth="1"/>
    <col min="4355" max="4355" width="8.125" style="131" customWidth="1"/>
    <col min="4356" max="4356" width="8.75" style="131" customWidth="1"/>
    <col min="4357" max="4357" width="6.5" style="131" customWidth="1"/>
    <col min="4358" max="4358" width="5.625" style="131" customWidth="1"/>
    <col min="4359" max="4359" width="8.625" style="131" customWidth="1"/>
    <col min="4360" max="4360" width="6.5" style="131" customWidth="1"/>
    <col min="4361" max="4362" width="5.625" style="131" customWidth="1"/>
    <col min="4363" max="4363" width="7.25" style="131" customWidth="1"/>
    <col min="4364" max="4364" width="5.875" style="131" customWidth="1"/>
    <col min="4365" max="4365" width="6.75" style="131" customWidth="1"/>
    <col min="4366" max="4608" width="9" style="131"/>
    <col min="4609" max="4609" width="15" style="131" customWidth="1"/>
    <col min="4610" max="4610" width="9.625" style="131" customWidth="1"/>
    <col min="4611" max="4611" width="8.125" style="131" customWidth="1"/>
    <col min="4612" max="4612" width="8.75" style="131" customWidth="1"/>
    <col min="4613" max="4613" width="6.5" style="131" customWidth="1"/>
    <col min="4614" max="4614" width="5.625" style="131" customWidth="1"/>
    <col min="4615" max="4615" width="8.625" style="131" customWidth="1"/>
    <col min="4616" max="4616" width="6.5" style="131" customWidth="1"/>
    <col min="4617" max="4618" width="5.625" style="131" customWidth="1"/>
    <col min="4619" max="4619" width="7.25" style="131" customWidth="1"/>
    <col min="4620" max="4620" width="5.875" style="131" customWidth="1"/>
    <col min="4621" max="4621" width="6.75" style="131" customWidth="1"/>
    <col min="4622" max="4864" width="9" style="131"/>
    <col min="4865" max="4865" width="15" style="131" customWidth="1"/>
    <col min="4866" max="4866" width="9.625" style="131" customWidth="1"/>
    <col min="4867" max="4867" width="8.125" style="131" customWidth="1"/>
    <col min="4868" max="4868" width="8.75" style="131" customWidth="1"/>
    <col min="4869" max="4869" width="6.5" style="131" customWidth="1"/>
    <col min="4870" max="4870" width="5.625" style="131" customWidth="1"/>
    <col min="4871" max="4871" width="8.625" style="131" customWidth="1"/>
    <col min="4872" max="4872" width="6.5" style="131" customWidth="1"/>
    <col min="4873" max="4874" width="5.625" style="131" customWidth="1"/>
    <col min="4875" max="4875" width="7.25" style="131" customWidth="1"/>
    <col min="4876" max="4876" width="5.875" style="131" customWidth="1"/>
    <col min="4877" max="4877" width="6.75" style="131" customWidth="1"/>
    <col min="4878" max="5120" width="9" style="131"/>
    <col min="5121" max="5121" width="15" style="131" customWidth="1"/>
    <col min="5122" max="5122" width="9.625" style="131" customWidth="1"/>
    <col min="5123" max="5123" width="8.125" style="131" customWidth="1"/>
    <col min="5124" max="5124" width="8.75" style="131" customWidth="1"/>
    <col min="5125" max="5125" width="6.5" style="131" customWidth="1"/>
    <col min="5126" max="5126" width="5.625" style="131" customWidth="1"/>
    <col min="5127" max="5127" width="8.625" style="131" customWidth="1"/>
    <col min="5128" max="5128" width="6.5" style="131" customWidth="1"/>
    <col min="5129" max="5130" width="5.625" style="131" customWidth="1"/>
    <col min="5131" max="5131" width="7.25" style="131" customWidth="1"/>
    <col min="5132" max="5132" width="5.875" style="131" customWidth="1"/>
    <col min="5133" max="5133" width="6.75" style="131" customWidth="1"/>
    <col min="5134" max="5376" width="9" style="131"/>
    <col min="5377" max="5377" width="15" style="131" customWidth="1"/>
    <col min="5378" max="5378" width="9.625" style="131" customWidth="1"/>
    <col min="5379" max="5379" width="8.125" style="131" customWidth="1"/>
    <col min="5380" max="5380" width="8.75" style="131" customWidth="1"/>
    <col min="5381" max="5381" width="6.5" style="131" customWidth="1"/>
    <col min="5382" max="5382" width="5.625" style="131" customWidth="1"/>
    <col min="5383" max="5383" width="8.625" style="131" customWidth="1"/>
    <col min="5384" max="5384" width="6.5" style="131" customWidth="1"/>
    <col min="5385" max="5386" width="5.625" style="131" customWidth="1"/>
    <col min="5387" max="5387" width="7.25" style="131" customWidth="1"/>
    <col min="5388" max="5388" width="5.875" style="131" customWidth="1"/>
    <col min="5389" max="5389" width="6.75" style="131" customWidth="1"/>
    <col min="5390" max="5632" width="9" style="131"/>
    <col min="5633" max="5633" width="15" style="131" customWidth="1"/>
    <col min="5634" max="5634" width="9.625" style="131" customWidth="1"/>
    <col min="5635" max="5635" width="8.125" style="131" customWidth="1"/>
    <col min="5636" max="5636" width="8.75" style="131" customWidth="1"/>
    <col min="5637" max="5637" width="6.5" style="131" customWidth="1"/>
    <col min="5638" max="5638" width="5.625" style="131" customWidth="1"/>
    <col min="5639" max="5639" width="8.625" style="131" customWidth="1"/>
    <col min="5640" max="5640" width="6.5" style="131" customWidth="1"/>
    <col min="5641" max="5642" width="5.625" style="131" customWidth="1"/>
    <col min="5643" max="5643" width="7.25" style="131" customWidth="1"/>
    <col min="5644" max="5644" width="5.875" style="131" customWidth="1"/>
    <col min="5645" max="5645" width="6.75" style="131" customWidth="1"/>
    <col min="5646" max="5888" width="9" style="131"/>
    <col min="5889" max="5889" width="15" style="131" customWidth="1"/>
    <col min="5890" max="5890" width="9.625" style="131" customWidth="1"/>
    <col min="5891" max="5891" width="8.125" style="131" customWidth="1"/>
    <col min="5892" max="5892" width="8.75" style="131" customWidth="1"/>
    <col min="5893" max="5893" width="6.5" style="131" customWidth="1"/>
    <col min="5894" max="5894" width="5.625" style="131" customWidth="1"/>
    <col min="5895" max="5895" width="8.625" style="131" customWidth="1"/>
    <col min="5896" max="5896" width="6.5" style="131" customWidth="1"/>
    <col min="5897" max="5898" width="5.625" style="131" customWidth="1"/>
    <col min="5899" max="5899" width="7.25" style="131" customWidth="1"/>
    <col min="5900" max="5900" width="5.875" style="131" customWidth="1"/>
    <col min="5901" max="5901" width="6.75" style="131" customWidth="1"/>
    <col min="5902" max="6144" width="9" style="131"/>
    <col min="6145" max="6145" width="15" style="131" customWidth="1"/>
    <col min="6146" max="6146" width="9.625" style="131" customWidth="1"/>
    <col min="6147" max="6147" width="8.125" style="131" customWidth="1"/>
    <col min="6148" max="6148" width="8.75" style="131" customWidth="1"/>
    <col min="6149" max="6149" width="6.5" style="131" customWidth="1"/>
    <col min="6150" max="6150" width="5.625" style="131" customWidth="1"/>
    <col min="6151" max="6151" width="8.625" style="131" customWidth="1"/>
    <col min="6152" max="6152" width="6.5" style="131" customWidth="1"/>
    <col min="6153" max="6154" width="5.625" style="131" customWidth="1"/>
    <col min="6155" max="6155" width="7.25" style="131" customWidth="1"/>
    <col min="6156" max="6156" width="5.875" style="131" customWidth="1"/>
    <col min="6157" max="6157" width="6.75" style="131" customWidth="1"/>
    <col min="6158" max="6400" width="9" style="131"/>
    <col min="6401" max="6401" width="15" style="131" customWidth="1"/>
    <col min="6402" max="6402" width="9.625" style="131" customWidth="1"/>
    <col min="6403" max="6403" width="8.125" style="131" customWidth="1"/>
    <col min="6404" max="6404" width="8.75" style="131" customWidth="1"/>
    <col min="6405" max="6405" width="6.5" style="131" customWidth="1"/>
    <col min="6406" max="6406" width="5.625" style="131" customWidth="1"/>
    <col min="6407" max="6407" width="8.625" style="131" customWidth="1"/>
    <col min="6408" max="6408" width="6.5" style="131" customWidth="1"/>
    <col min="6409" max="6410" width="5.625" style="131" customWidth="1"/>
    <col min="6411" max="6411" width="7.25" style="131" customWidth="1"/>
    <col min="6412" max="6412" width="5.875" style="131" customWidth="1"/>
    <col min="6413" max="6413" width="6.75" style="131" customWidth="1"/>
    <col min="6414" max="6656" width="9" style="131"/>
    <col min="6657" max="6657" width="15" style="131" customWidth="1"/>
    <col min="6658" max="6658" width="9.625" style="131" customWidth="1"/>
    <col min="6659" max="6659" width="8.125" style="131" customWidth="1"/>
    <col min="6660" max="6660" width="8.75" style="131" customWidth="1"/>
    <col min="6661" max="6661" width="6.5" style="131" customWidth="1"/>
    <col min="6662" max="6662" width="5.625" style="131" customWidth="1"/>
    <col min="6663" max="6663" width="8.625" style="131" customWidth="1"/>
    <col min="6664" max="6664" width="6.5" style="131" customWidth="1"/>
    <col min="6665" max="6666" width="5.625" style="131" customWidth="1"/>
    <col min="6667" max="6667" width="7.25" style="131" customWidth="1"/>
    <col min="6668" max="6668" width="5.875" style="131" customWidth="1"/>
    <col min="6669" max="6669" width="6.75" style="131" customWidth="1"/>
    <col min="6670" max="6912" width="9" style="131"/>
    <col min="6913" max="6913" width="15" style="131" customWidth="1"/>
    <col min="6914" max="6914" width="9.625" style="131" customWidth="1"/>
    <col min="6915" max="6915" width="8.125" style="131" customWidth="1"/>
    <col min="6916" max="6916" width="8.75" style="131" customWidth="1"/>
    <col min="6917" max="6917" width="6.5" style="131" customWidth="1"/>
    <col min="6918" max="6918" width="5.625" style="131" customWidth="1"/>
    <col min="6919" max="6919" width="8.625" style="131" customWidth="1"/>
    <col min="6920" max="6920" width="6.5" style="131" customWidth="1"/>
    <col min="6921" max="6922" width="5.625" style="131" customWidth="1"/>
    <col min="6923" max="6923" width="7.25" style="131" customWidth="1"/>
    <col min="6924" max="6924" width="5.875" style="131" customWidth="1"/>
    <col min="6925" max="6925" width="6.75" style="131" customWidth="1"/>
    <col min="6926" max="7168" width="9" style="131"/>
    <col min="7169" max="7169" width="15" style="131" customWidth="1"/>
    <col min="7170" max="7170" width="9.625" style="131" customWidth="1"/>
    <col min="7171" max="7171" width="8.125" style="131" customWidth="1"/>
    <col min="7172" max="7172" width="8.75" style="131" customWidth="1"/>
    <col min="7173" max="7173" width="6.5" style="131" customWidth="1"/>
    <col min="7174" max="7174" width="5.625" style="131" customWidth="1"/>
    <col min="7175" max="7175" width="8.625" style="131" customWidth="1"/>
    <col min="7176" max="7176" width="6.5" style="131" customWidth="1"/>
    <col min="7177" max="7178" width="5.625" style="131" customWidth="1"/>
    <col min="7179" max="7179" width="7.25" style="131" customWidth="1"/>
    <col min="7180" max="7180" width="5.875" style="131" customWidth="1"/>
    <col min="7181" max="7181" width="6.75" style="131" customWidth="1"/>
    <col min="7182" max="7424" width="9" style="131"/>
    <col min="7425" max="7425" width="15" style="131" customWidth="1"/>
    <col min="7426" max="7426" width="9.625" style="131" customWidth="1"/>
    <col min="7427" max="7427" width="8.125" style="131" customWidth="1"/>
    <col min="7428" max="7428" width="8.75" style="131" customWidth="1"/>
    <col min="7429" max="7429" width="6.5" style="131" customWidth="1"/>
    <col min="7430" max="7430" width="5.625" style="131" customWidth="1"/>
    <col min="7431" max="7431" width="8.625" style="131" customWidth="1"/>
    <col min="7432" max="7432" width="6.5" style="131" customWidth="1"/>
    <col min="7433" max="7434" width="5.625" style="131" customWidth="1"/>
    <col min="7435" max="7435" width="7.25" style="131" customWidth="1"/>
    <col min="7436" max="7436" width="5.875" style="131" customWidth="1"/>
    <col min="7437" max="7437" width="6.75" style="131" customWidth="1"/>
    <col min="7438" max="7680" width="9" style="131"/>
    <col min="7681" max="7681" width="15" style="131" customWidth="1"/>
    <col min="7682" max="7682" width="9.625" style="131" customWidth="1"/>
    <col min="7683" max="7683" width="8.125" style="131" customWidth="1"/>
    <col min="7684" max="7684" width="8.75" style="131" customWidth="1"/>
    <col min="7685" max="7685" width="6.5" style="131" customWidth="1"/>
    <col min="7686" max="7686" width="5.625" style="131" customWidth="1"/>
    <col min="7687" max="7687" width="8.625" style="131" customWidth="1"/>
    <col min="7688" max="7688" width="6.5" style="131" customWidth="1"/>
    <col min="7689" max="7690" width="5.625" style="131" customWidth="1"/>
    <col min="7691" max="7691" width="7.25" style="131" customWidth="1"/>
    <col min="7692" max="7692" width="5.875" style="131" customWidth="1"/>
    <col min="7693" max="7693" width="6.75" style="131" customWidth="1"/>
    <col min="7694" max="7936" width="9" style="131"/>
    <col min="7937" max="7937" width="15" style="131" customWidth="1"/>
    <col min="7938" max="7938" width="9.625" style="131" customWidth="1"/>
    <col min="7939" max="7939" width="8.125" style="131" customWidth="1"/>
    <col min="7940" max="7940" width="8.75" style="131" customWidth="1"/>
    <col min="7941" max="7941" width="6.5" style="131" customWidth="1"/>
    <col min="7942" max="7942" width="5.625" style="131" customWidth="1"/>
    <col min="7943" max="7943" width="8.625" style="131" customWidth="1"/>
    <col min="7944" max="7944" width="6.5" style="131" customWidth="1"/>
    <col min="7945" max="7946" width="5.625" style="131" customWidth="1"/>
    <col min="7947" max="7947" width="7.25" style="131" customWidth="1"/>
    <col min="7948" max="7948" width="5.875" style="131" customWidth="1"/>
    <col min="7949" max="7949" width="6.75" style="131" customWidth="1"/>
    <col min="7950" max="8192" width="9" style="131"/>
    <col min="8193" max="8193" width="15" style="131" customWidth="1"/>
    <col min="8194" max="8194" width="9.625" style="131" customWidth="1"/>
    <col min="8195" max="8195" width="8.125" style="131" customWidth="1"/>
    <col min="8196" max="8196" width="8.75" style="131" customWidth="1"/>
    <col min="8197" max="8197" width="6.5" style="131" customWidth="1"/>
    <col min="8198" max="8198" width="5.625" style="131" customWidth="1"/>
    <col min="8199" max="8199" width="8.625" style="131" customWidth="1"/>
    <col min="8200" max="8200" width="6.5" style="131" customWidth="1"/>
    <col min="8201" max="8202" width="5.625" style="131" customWidth="1"/>
    <col min="8203" max="8203" width="7.25" style="131" customWidth="1"/>
    <col min="8204" max="8204" width="5.875" style="131" customWidth="1"/>
    <col min="8205" max="8205" width="6.75" style="131" customWidth="1"/>
    <col min="8206" max="8448" width="9" style="131"/>
    <col min="8449" max="8449" width="15" style="131" customWidth="1"/>
    <col min="8450" max="8450" width="9.625" style="131" customWidth="1"/>
    <col min="8451" max="8451" width="8.125" style="131" customWidth="1"/>
    <col min="8452" max="8452" width="8.75" style="131" customWidth="1"/>
    <col min="8453" max="8453" width="6.5" style="131" customWidth="1"/>
    <col min="8454" max="8454" width="5.625" style="131" customWidth="1"/>
    <col min="8455" max="8455" width="8.625" style="131" customWidth="1"/>
    <col min="8456" max="8456" width="6.5" style="131" customWidth="1"/>
    <col min="8457" max="8458" width="5.625" style="131" customWidth="1"/>
    <col min="8459" max="8459" width="7.25" style="131" customWidth="1"/>
    <col min="8460" max="8460" width="5.875" style="131" customWidth="1"/>
    <col min="8461" max="8461" width="6.75" style="131" customWidth="1"/>
    <col min="8462" max="8704" width="9" style="131"/>
    <col min="8705" max="8705" width="15" style="131" customWidth="1"/>
    <col min="8706" max="8706" width="9.625" style="131" customWidth="1"/>
    <col min="8707" max="8707" width="8.125" style="131" customWidth="1"/>
    <col min="8708" max="8708" width="8.75" style="131" customWidth="1"/>
    <col min="8709" max="8709" width="6.5" style="131" customWidth="1"/>
    <col min="8710" max="8710" width="5.625" style="131" customWidth="1"/>
    <col min="8711" max="8711" width="8.625" style="131" customWidth="1"/>
    <col min="8712" max="8712" width="6.5" style="131" customWidth="1"/>
    <col min="8713" max="8714" width="5.625" style="131" customWidth="1"/>
    <col min="8715" max="8715" width="7.25" style="131" customWidth="1"/>
    <col min="8716" max="8716" width="5.875" style="131" customWidth="1"/>
    <col min="8717" max="8717" width="6.75" style="131" customWidth="1"/>
    <col min="8718" max="8960" width="9" style="131"/>
    <col min="8961" max="8961" width="15" style="131" customWidth="1"/>
    <col min="8962" max="8962" width="9.625" style="131" customWidth="1"/>
    <col min="8963" max="8963" width="8.125" style="131" customWidth="1"/>
    <col min="8964" max="8964" width="8.75" style="131" customWidth="1"/>
    <col min="8965" max="8965" width="6.5" style="131" customWidth="1"/>
    <col min="8966" max="8966" width="5.625" style="131" customWidth="1"/>
    <col min="8967" max="8967" width="8.625" style="131" customWidth="1"/>
    <col min="8968" max="8968" width="6.5" style="131" customWidth="1"/>
    <col min="8969" max="8970" width="5.625" style="131" customWidth="1"/>
    <col min="8971" max="8971" width="7.25" style="131" customWidth="1"/>
    <col min="8972" max="8972" width="5.875" style="131" customWidth="1"/>
    <col min="8973" max="8973" width="6.75" style="131" customWidth="1"/>
    <col min="8974" max="9216" width="9" style="131"/>
    <col min="9217" max="9217" width="15" style="131" customWidth="1"/>
    <col min="9218" max="9218" width="9.625" style="131" customWidth="1"/>
    <col min="9219" max="9219" width="8.125" style="131" customWidth="1"/>
    <col min="9220" max="9220" width="8.75" style="131" customWidth="1"/>
    <col min="9221" max="9221" width="6.5" style="131" customWidth="1"/>
    <col min="9222" max="9222" width="5.625" style="131" customWidth="1"/>
    <col min="9223" max="9223" width="8.625" style="131" customWidth="1"/>
    <col min="9224" max="9224" width="6.5" style="131" customWidth="1"/>
    <col min="9225" max="9226" width="5.625" style="131" customWidth="1"/>
    <col min="9227" max="9227" width="7.25" style="131" customWidth="1"/>
    <col min="9228" max="9228" width="5.875" style="131" customWidth="1"/>
    <col min="9229" max="9229" width="6.75" style="131" customWidth="1"/>
    <col min="9230" max="9472" width="9" style="131"/>
    <col min="9473" max="9473" width="15" style="131" customWidth="1"/>
    <col min="9474" max="9474" width="9.625" style="131" customWidth="1"/>
    <col min="9475" max="9475" width="8.125" style="131" customWidth="1"/>
    <col min="9476" max="9476" width="8.75" style="131" customWidth="1"/>
    <col min="9477" max="9477" width="6.5" style="131" customWidth="1"/>
    <col min="9478" max="9478" width="5.625" style="131" customWidth="1"/>
    <col min="9479" max="9479" width="8.625" style="131" customWidth="1"/>
    <col min="9480" max="9480" width="6.5" style="131" customWidth="1"/>
    <col min="9481" max="9482" width="5.625" style="131" customWidth="1"/>
    <col min="9483" max="9483" width="7.25" style="131" customWidth="1"/>
    <col min="9484" max="9484" width="5.875" style="131" customWidth="1"/>
    <col min="9485" max="9485" width="6.75" style="131" customWidth="1"/>
    <col min="9486" max="9728" width="9" style="131"/>
    <col min="9729" max="9729" width="15" style="131" customWidth="1"/>
    <col min="9730" max="9730" width="9.625" style="131" customWidth="1"/>
    <col min="9731" max="9731" width="8.125" style="131" customWidth="1"/>
    <col min="9732" max="9732" width="8.75" style="131" customWidth="1"/>
    <col min="9733" max="9733" width="6.5" style="131" customWidth="1"/>
    <col min="9734" max="9734" width="5.625" style="131" customWidth="1"/>
    <col min="9735" max="9735" width="8.625" style="131" customWidth="1"/>
    <col min="9736" max="9736" width="6.5" style="131" customWidth="1"/>
    <col min="9737" max="9738" width="5.625" style="131" customWidth="1"/>
    <col min="9739" max="9739" width="7.25" style="131" customWidth="1"/>
    <col min="9740" max="9740" width="5.875" style="131" customWidth="1"/>
    <col min="9741" max="9741" width="6.75" style="131" customWidth="1"/>
    <col min="9742" max="9984" width="9" style="131"/>
    <col min="9985" max="9985" width="15" style="131" customWidth="1"/>
    <col min="9986" max="9986" width="9.625" style="131" customWidth="1"/>
    <col min="9987" max="9987" width="8.125" style="131" customWidth="1"/>
    <col min="9988" max="9988" width="8.75" style="131" customWidth="1"/>
    <col min="9989" max="9989" width="6.5" style="131" customWidth="1"/>
    <col min="9990" max="9990" width="5.625" style="131" customWidth="1"/>
    <col min="9991" max="9991" width="8.625" style="131" customWidth="1"/>
    <col min="9992" max="9992" width="6.5" style="131" customWidth="1"/>
    <col min="9993" max="9994" width="5.625" style="131" customWidth="1"/>
    <col min="9995" max="9995" width="7.25" style="131" customWidth="1"/>
    <col min="9996" max="9996" width="5.875" style="131" customWidth="1"/>
    <col min="9997" max="9997" width="6.75" style="131" customWidth="1"/>
    <col min="9998" max="10240" width="9" style="131"/>
    <col min="10241" max="10241" width="15" style="131" customWidth="1"/>
    <col min="10242" max="10242" width="9.625" style="131" customWidth="1"/>
    <col min="10243" max="10243" width="8.125" style="131" customWidth="1"/>
    <col min="10244" max="10244" width="8.75" style="131" customWidth="1"/>
    <col min="10245" max="10245" width="6.5" style="131" customWidth="1"/>
    <col min="10246" max="10246" width="5.625" style="131" customWidth="1"/>
    <col min="10247" max="10247" width="8.625" style="131" customWidth="1"/>
    <col min="10248" max="10248" width="6.5" style="131" customWidth="1"/>
    <col min="10249" max="10250" width="5.625" style="131" customWidth="1"/>
    <col min="10251" max="10251" width="7.25" style="131" customWidth="1"/>
    <col min="10252" max="10252" width="5.875" style="131" customWidth="1"/>
    <col min="10253" max="10253" width="6.75" style="131" customWidth="1"/>
    <col min="10254" max="10496" width="9" style="131"/>
    <col min="10497" max="10497" width="15" style="131" customWidth="1"/>
    <col min="10498" max="10498" width="9.625" style="131" customWidth="1"/>
    <col min="10499" max="10499" width="8.125" style="131" customWidth="1"/>
    <col min="10500" max="10500" width="8.75" style="131" customWidth="1"/>
    <col min="10501" max="10501" width="6.5" style="131" customWidth="1"/>
    <col min="10502" max="10502" width="5.625" style="131" customWidth="1"/>
    <col min="10503" max="10503" width="8.625" style="131" customWidth="1"/>
    <col min="10504" max="10504" width="6.5" style="131" customWidth="1"/>
    <col min="10505" max="10506" width="5.625" style="131" customWidth="1"/>
    <col min="10507" max="10507" width="7.25" style="131" customWidth="1"/>
    <col min="10508" max="10508" width="5.875" style="131" customWidth="1"/>
    <col min="10509" max="10509" width="6.75" style="131" customWidth="1"/>
    <col min="10510" max="10752" width="9" style="131"/>
    <col min="10753" max="10753" width="15" style="131" customWidth="1"/>
    <col min="10754" max="10754" width="9.625" style="131" customWidth="1"/>
    <col min="10755" max="10755" width="8.125" style="131" customWidth="1"/>
    <col min="10756" max="10756" width="8.75" style="131" customWidth="1"/>
    <col min="10757" max="10757" width="6.5" style="131" customWidth="1"/>
    <col min="10758" max="10758" width="5.625" style="131" customWidth="1"/>
    <col min="10759" max="10759" width="8.625" style="131" customWidth="1"/>
    <col min="10760" max="10760" width="6.5" style="131" customWidth="1"/>
    <col min="10761" max="10762" width="5.625" style="131" customWidth="1"/>
    <col min="10763" max="10763" width="7.25" style="131" customWidth="1"/>
    <col min="10764" max="10764" width="5.875" style="131" customWidth="1"/>
    <col min="10765" max="10765" width="6.75" style="131" customWidth="1"/>
    <col min="10766" max="11008" width="9" style="131"/>
    <col min="11009" max="11009" width="15" style="131" customWidth="1"/>
    <col min="11010" max="11010" width="9.625" style="131" customWidth="1"/>
    <col min="11011" max="11011" width="8.125" style="131" customWidth="1"/>
    <col min="11012" max="11012" width="8.75" style="131" customWidth="1"/>
    <col min="11013" max="11013" width="6.5" style="131" customWidth="1"/>
    <col min="11014" max="11014" width="5.625" style="131" customWidth="1"/>
    <col min="11015" max="11015" width="8.625" style="131" customWidth="1"/>
    <col min="11016" max="11016" width="6.5" style="131" customWidth="1"/>
    <col min="11017" max="11018" width="5.625" style="131" customWidth="1"/>
    <col min="11019" max="11019" width="7.25" style="131" customWidth="1"/>
    <col min="11020" max="11020" width="5.875" style="131" customWidth="1"/>
    <col min="11021" max="11021" width="6.75" style="131" customWidth="1"/>
    <col min="11022" max="11264" width="9" style="131"/>
    <col min="11265" max="11265" width="15" style="131" customWidth="1"/>
    <col min="11266" max="11266" width="9.625" style="131" customWidth="1"/>
    <col min="11267" max="11267" width="8.125" style="131" customWidth="1"/>
    <col min="11268" max="11268" width="8.75" style="131" customWidth="1"/>
    <col min="11269" max="11269" width="6.5" style="131" customWidth="1"/>
    <col min="11270" max="11270" width="5.625" style="131" customWidth="1"/>
    <col min="11271" max="11271" width="8.625" style="131" customWidth="1"/>
    <col min="11272" max="11272" width="6.5" style="131" customWidth="1"/>
    <col min="11273" max="11274" width="5.625" style="131" customWidth="1"/>
    <col min="11275" max="11275" width="7.25" style="131" customWidth="1"/>
    <col min="11276" max="11276" width="5.875" style="131" customWidth="1"/>
    <col min="11277" max="11277" width="6.75" style="131" customWidth="1"/>
    <col min="11278" max="11520" width="9" style="131"/>
    <col min="11521" max="11521" width="15" style="131" customWidth="1"/>
    <col min="11522" max="11522" width="9.625" style="131" customWidth="1"/>
    <col min="11523" max="11523" width="8.125" style="131" customWidth="1"/>
    <col min="11524" max="11524" width="8.75" style="131" customWidth="1"/>
    <col min="11525" max="11525" width="6.5" style="131" customWidth="1"/>
    <col min="11526" max="11526" width="5.625" style="131" customWidth="1"/>
    <col min="11527" max="11527" width="8.625" style="131" customWidth="1"/>
    <col min="11528" max="11528" width="6.5" style="131" customWidth="1"/>
    <col min="11529" max="11530" width="5.625" style="131" customWidth="1"/>
    <col min="11531" max="11531" width="7.25" style="131" customWidth="1"/>
    <col min="11532" max="11532" width="5.875" style="131" customWidth="1"/>
    <col min="11533" max="11533" width="6.75" style="131" customWidth="1"/>
    <col min="11534" max="11776" width="9" style="131"/>
    <col min="11777" max="11777" width="15" style="131" customWidth="1"/>
    <col min="11778" max="11778" width="9.625" style="131" customWidth="1"/>
    <col min="11779" max="11779" width="8.125" style="131" customWidth="1"/>
    <col min="11780" max="11780" width="8.75" style="131" customWidth="1"/>
    <col min="11781" max="11781" width="6.5" style="131" customWidth="1"/>
    <col min="11782" max="11782" width="5.625" style="131" customWidth="1"/>
    <col min="11783" max="11783" width="8.625" style="131" customWidth="1"/>
    <col min="11784" max="11784" width="6.5" style="131" customWidth="1"/>
    <col min="11785" max="11786" width="5.625" style="131" customWidth="1"/>
    <col min="11787" max="11787" width="7.25" style="131" customWidth="1"/>
    <col min="11788" max="11788" width="5.875" style="131" customWidth="1"/>
    <col min="11789" max="11789" width="6.75" style="131" customWidth="1"/>
    <col min="11790" max="12032" width="9" style="131"/>
    <col min="12033" max="12033" width="15" style="131" customWidth="1"/>
    <col min="12034" max="12034" width="9.625" style="131" customWidth="1"/>
    <col min="12035" max="12035" width="8.125" style="131" customWidth="1"/>
    <col min="12036" max="12036" width="8.75" style="131" customWidth="1"/>
    <col min="12037" max="12037" width="6.5" style="131" customWidth="1"/>
    <col min="12038" max="12038" width="5.625" style="131" customWidth="1"/>
    <col min="12039" max="12039" width="8.625" style="131" customWidth="1"/>
    <col min="12040" max="12040" width="6.5" style="131" customWidth="1"/>
    <col min="12041" max="12042" width="5.625" style="131" customWidth="1"/>
    <col min="12043" max="12043" width="7.25" style="131" customWidth="1"/>
    <col min="12044" max="12044" width="5.875" style="131" customWidth="1"/>
    <col min="12045" max="12045" width="6.75" style="131" customWidth="1"/>
    <col min="12046" max="12288" width="9" style="131"/>
    <col min="12289" max="12289" width="15" style="131" customWidth="1"/>
    <col min="12290" max="12290" width="9.625" style="131" customWidth="1"/>
    <col min="12291" max="12291" width="8.125" style="131" customWidth="1"/>
    <col min="12292" max="12292" width="8.75" style="131" customWidth="1"/>
    <col min="12293" max="12293" width="6.5" style="131" customWidth="1"/>
    <col min="12294" max="12294" width="5.625" style="131" customWidth="1"/>
    <col min="12295" max="12295" width="8.625" style="131" customWidth="1"/>
    <col min="12296" max="12296" width="6.5" style="131" customWidth="1"/>
    <col min="12297" max="12298" width="5.625" style="131" customWidth="1"/>
    <col min="12299" max="12299" width="7.25" style="131" customWidth="1"/>
    <col min="12300" max="12300" width="5.875" style="131" customWidth="1"/>
    <col min="12301" max="12301" width="6.75" style="131" customWidth="1"/>
    <col min="12302" max="12544" width="9" style="131"/>
    <col min="12545" max="12545" width="15" style="131" customWidth="1"/>
    <col min="12546" max="12546" width="9.625" style="131" customWidth="1"/>
    <col min="12547" max="12547" width="8.125" style="131" customWidth="1"/>
    <col min="12548" max="12548" width="8.75" style="131" customWidth="1"/>
    <col min="12549" max="12549" width="6.5" style="131" customWidth="1"/>
    <col min="12550" max="12550" width="5.625" style="131" customWidth="1"/>
    <col min="12551" max="12551" width="8.625" style="131" customWidth="1"/>
    <col min="12552" max="12552" width="6.5" style="131" customWidth="1"/>
    <col min="12553" max="12554" width="5.625" style="131" customWidth="1"/>
    <col min="12555" max="12555" width="7.25" style="131" customWidth="1"/>
    <col min="12556" max="12556" width="5.875" style="131" customWidth="1"/>
    <col min="12557" max="12557" width="6.75" style="131" customWidth="1"/>
    <col min="12558" max="12800" width="9" style="131"/>
    <col min="12801" max="12801" width="15" style="131" customWidth="1"/>
    <col min="12802" max="12802" width="9.625" style="131" customWidth="1"/>
    <col min="12803" max="12803" width="8.125" style="131" customWidth="1"/>
    <col min="12804" max="12804" width="8.75" style="131" customWidth="1"/>
    <col min="12805" max="12805" width="6.5" style="131" customWidth="1"/>
    <col min="12806" max="12806" width="5.625" style="131" customWidth="1"/>
    <col min="12807" max="12807" width="8.625" style="131" customWidth="1"/>
    <col min="12808" max="12808" width="6.5" style="131" customWidth="1"/>
    <col min="12809" max="12810" width="5.625" style="131" customWidth="1"/>
    <col min="12811" max="12811" width="7.25" style="131" customWidth="1"/>
    <col min="12812" max="12812" width="5.875" style="131" customWidth="1"/>
    <col min="12813" max="12813" width="6.75" style="131" customWidth="1"/>
    <col min="12814" max="13056" width="9" style="131"/>
    <col min="13057" max="13057" width="15" style="131" customWidth="1"/>
    <col min="13058" max="13058" width="9.625" style="131" customWidth="1"/>
    <col min="13059" max="13059" width="8.125" style="131" customWidth="1"/>
    <col min="13060" max="13060" width="8.75" style="131" customWidth="1"/>
    <col min="13061" max="13061" width="6.5" style="131" customWidth="1"/>
    <col min="13062" max="13062" width="5.625" style="131" customWidth="1"/>
    <col min="13063" max="13063" width="8.625" style="131" customWidth="1"/>
    <col min="13064" max="13064" width="6.5" style="131" customWidth="1"/>
    <col min="13065" max="13066" width="5.625" style="131" customWidth="1"/>
    <col min="13067" max="13067" width="7.25" style="131" customWidth="1"/>
    <col min="13068" max="13068" width="5.875" style="131" customWidth="1"/>
    <col min="13069" max="13069" width="6.75" style="131" customWidth="1"/>
    <col min="13070" max="13312" width="9" style="131"/>
    <col min="13313" max="13313" width="15" style="131" customWidth="1"/>
    <col min="13314" max="13314" width="9.625" style="131" customWidth="1"/>
    <col min="13315" max="13315" width="8.125" style="131" customWidth="1"/>
    <col min="13316" max="13316" width="8.75" style="131" customWidth="1"/>
    <col min="13317" max="13317" width="6.5" style="131" customWidth="1"/>
    <col min="13318" max="13318" width="5.625" style="131" customWidth="1"/>
    <col min="13319" max="13319" width="8.625" style="131" customWidth="1"/>
    <col min="13320" max="13320" width="6.5" style="131" customWidth="1"/>
    <col min="13321" max="13322" width="5.625" style="131" customWidth="1"/>
    <col min="13323" max="13323" width="7.25" style="131" customWidth="1"/>
    <col min="13324" max="13324" width="5.875" style="131" customWidth="1"/>
    <col min="13325" max="13325" width="6.75" style="131" customWidth="1"/>
    <col min="13326" max="13568" width="9" style="131"/>
    <col min="13569" max="13569" width="15" style="131" customWidth="1"/>
    <col min="13570" max="13570" width="9.625" style="131" customWidth="1"/>
    <col min="13571" max="13571" width="8.125" style="131" customWidth="1"/>
    <col min="13572" max="13572" width="8.75" style="131" customWidth="1"/>
    <col min="13573" max="13573" width="6.5" style="131" customWidth="1"/>
    <col min="13574" max="13574" width="5.625" style="131" customWidth="1"/>
    <col min="13575" max="13575" width="8.625" style="131" customWidth="1"/>
    <col min="13576" max="13576" width="6.5" style="131" customWidth="1"/>
    <col min="13577" max="13578" width="5.625" style="131" customWidth="1"/>
    <col min="13579" max="13579" width="7.25" style="131" customWidth="1"/>
    <col min="13580" max="13580" width="5.875" style="131" customWidth="1"/>
    <col min="13581" max="13581" width="6.75" style="131" customWidth="1"/>
    <col min="13582" max="13824" width="9" style="131"/>
    <col min="13825" max="13825" width="15" style="131" customWidth="1"/>
    <col min="13826" max="13826" width="9.625" style="131" customWidth="1"/>
    <col min="13827" max="13827" width="8.125" style="131" customWidth="1"/>
    <col min="13828" max="13828" width="8.75" style="131" customWidth="1"/>
    <col min="13829" max="13829" width="6.5" style="131" customWidth="1"/>
    <col min="13830" max="13830" width="5.625" style="131" customWidth="1"/>
    <col min="13831" max="13831" width="8.625" style="131" customWidth="1"/>
    <col min="13832" max="13832" width="6.5" style="131" customWidth="1"/>
    <col min="13833" max="13834" width="5.625" style="131" customWidth="1"/>
    <col min="13835" max="13835" width="7.25" style="131" customWidth="1"/>
    <col min="13836" max="13836" width="5.875" style="131" customWidth="1"/>
    <col min="13837" max="13837" width="6.75" style="131" customWidth="1"/>
    <col min="13838" max="14080" width="9" style="131"/>
    <col min="14081" max="14081" width="15" style="131" customWidth="1"/>
    <col min="14082" max="14082" width="9.625" style="131" customWidth="1"/>
    <col min="14083" max="14083" width="8.125" style="131" customWidth="1"/>
    <col min="14084" max="14084" width="8.75" style="131" customWidth="1"/>
    <col min="14085" max="14085" width="6.5" style="131" customWidth="1"/>
    <col min="14086" max="14086" width="5.625" style="131" customWidth="1"/>
    <col min="14087" max="14087" width="8.625" style="131" customWidth="1"/>
    <col min="14088" max="14088" width="6.5" style="131" customWidth="1"/>
    <col min="14089" max="14090" width="5.625" style="131" customWidth="1"/>
    <col min="14091" max="14091" width="7.25" style="131" customWidth="1"/>
    <col min="14092" max="14092" width="5.875" style="131" customWidth="1"/>
    <col min="14093" max="14093" width="6.75" style="131" customWidth="1"/>
    <col min="14094" max="14336" width="9" style="131"/>
    <col min="14337" max="14337" width="15" style="131" customWidth="1"/>
    <col min="14338" max="14338" width="9.625" style="131" customWidth="1"/>
    <col min="14339" max="14339" width="8.125" style="131" customWidth="1"/>
    <col min="14340" max="14340" width="8.75" style="131" customWidth="1"/>
    <col min="14341" max="14341" width="6.5" style="131" customWidth="1"/>
    <col min="14342" max="14342" width="5.625" style="131" customWidth="1"/>
    <col min="14343" max="14343" width="8.625" style="131" customWidth="1"/>
    <col min="14344" max="14344" width="6.5" style="131" customWidth="1"/>
    <col min="14345" max="14346" width="5.625" style="131" customWidth="1"/>
    <col min="14347" max="14347" width="7.25" style="131" customWidth="1"/>
    <col min="14348" max="14348" width="5.875" style="131" customWidth="1"/>
    <col min="14349" max="14349" width="6.75" style="131" customWidth="1"/>
    <col min="14350" max="14592" width="9" style="131"/>
    <col min="14593" max="14593" width="15" style="131" customWidth="1"/>
    <col min="14594" max="14594" width="9.625" style="131" customWidth="1"/>
    <col min="14595" max="14595" width="8.125" style="131" customWidth="1"/>
    <col min="14596" max="14596" width="8.75" style="131" customWidth="1"/>
    <col min="14597" max="14597" width="6.5" style="131" customWidth="1"/>
    <col min="14598" max="14598" width="5.625" style="131" customWidth="1"/>
    <col min="14599" max="14599" width="8.625" style="131" customWidth="1"/>
    <col min="14600" max="14600" width="6.5" style="131" customWidth="1"/>
    <col min="14601" max="14602" width="5.625" style="131" customWidth="1"/>
    <col min="14603" max="14603" width="7.25" style="131" customWidth="1"/>
    <col min="14604" max="14604" width="5.875" style="131" customWidth="1"/>
    <col min="14605" max="14605" width="6.75" style="131" customWidth="1"/>
    <col min="14606" max="14848" width="9" style="131"/>
    <col min="14849" max="14849" width="15" style="131" customWidth="1"/>
    <col min="14850" max="14850" width="9.625" style="131" customWidth="1"/>
    <col min="14851" max="14851" width="8.125" style="131" customWidth="1"/>
    <col min="14852" max="14852" width="8.75" style="131" customWidth="1"/>
    <col min="14853" max="14853" width="6.5" style="131" customWidth="1"/>
    <col min="14854" max="14854" width="5.625" style="131" customWidth="1"/>
    <col min="14855" max="14855" width="8.625" style="131" customWidth="1"/>
    <col min="14856" max="14856" width="6.5" style="131" customWidth="1"/>
    <col min="14857" max="14858" width="5.625" style="131" customWidth="1"/>
    <col min="14859" max="14859" width="7.25" style="131" customWidth="1"/>
    <col min="14860" max="14860" width="5.875" style="131" customWidth="1"/>
    <col min="14861" max="14861" width="6.75" style="131" customWidth="1"/>
    <col min="14862" max="15104" width="9" style="131"/>
    <col min="15105" max="15105" width="15" style="131" customWidth="1"/>
    <col min="15106" max="15106" width="9.625" style="131" customWidth="1"/>
    <col min="15107" max="15107" width="8.125" style="131" customWidth="1"/>
    <col min="15108" max="15108" width="8.75" style="131" customWidth="1"/>
    <col min="15109" max="15109" width="6.5" style="131" customWidth="1"/>
    <col min="15110" max="15110" width="5.625" style="131" customWidth="1"/>
    <col min="15111" max="15111" width="8.625" style="131" customWidth="1"/>
    <col min="15112" max="15112" width="6.5" style="131" customWidth="1"/>
    <col min="15113" max="15114" width="5.625" style="131" customWidth="1"/>
    <col min="15115" max="15115" width="7.25" style="131" customWidth="1"/>
    <col min="15116" max="15116" width="5.875" style="131" customWidth="1"/>
    <col min="15117" max="15117" width="6.75" style="131" customWidth="1"/>
    <col min="15118" max="15360" width="9" style="131"/>
    <col min="15361" max="15361" width="15" style="131" customWidth="1"/>
    <col min="15362" max="15362" width="9.625" style="131" customWidth="1"/>
    <col min="15363" max="15363" width="8.125" style="131" customWidth="1"/>
    <col min="15364" max="15364" width="8.75" style="131" customWidth="1"/>
    <col min="15365" max="15365" width="6.5" style="131" customWidth="1"/>
    <col min="15366" max="15366" width="5.625" style="131" customWidth="1"/>
    <col min="15367" max="15367" width="8.625" style="131" customWidth="1"/>
    <col min="15368" max="15368" width="6.5" style="131" customWidth="1"/>
    <col min="15369" max="15370" width="5.625" style="131" customWidth="1"/>
    <col min="15371" max="15371" width="7.25" style="131" customWidth="1"/>
    <col min="15372" max="15372" width="5.875" style="131" customWidth="1"/>
    <col min="15373" max="15373" width="6.75" style="131" customWidth="1"/>
    <col min="15374" max="15616" width="9" style="131"/>
    <col min="15617" max="15617" width="15" style="131" customWidth="1"/>
    <col min="15618" max="15618" width="9.625" style="131" customWidth="1"/>
    <col min="15619" max="15619" width="8.125" style="131" customWidth="1"/>
    <col min="15620" max="15620" width="8.75" style="131" customWidth="1"/>
    <col min="15621" max="15621" width="6.5" style="131" customWidth="1"/>
    <col min="15622" max="15622" width="5.625" style="131" customWidth="1"/>
    <col min="15623" max="15623" width="8.625" style="131" customWidth="1"/>
    <col min="15624" max="15624" width="6.5" style="131" customWidth="1"/>
    <col min="15625" max="15626" width="5.625" style="131" customWidth="1"/>
    <col min="15627" max="15627" width="7.25" style="131" customWidth="1"/>
    <col min="15628" max="15628" width="5.875" style="131" customWidth="1"/>
    <col min="15629" max="15629" width="6.75" style="131" customWidth="1"/>
    <col min="15630" max="15872" width="9" style="131"/>
    <col min="15873" max="15873" width="15" style="131" customWidth="1"/>
    <col min="15874" max="15874" width="9.625" style="131" customWidth="1"/>
    <col min="15875" max="15875" width="8.125" style="131" customWidth="1"/>
    <col min="15876" max="15876" width="8.75" style="131" customWidth="1"/>
    <col min="15877" max="15877" width="6.5" style="131" customWidth="1"/>
    <col min="15878" max="15878" width="5.625" style="131" customWidth="1"/>
    <col min="15879" max="15879" width="8.625" style="131" customWidth="1"/>
    <col min="15880" max="15880" width="6.5" style="131" customWidth="1"/>
    <col min="15881" max="15882" width="5.625" style="131" customWidth="1"/>
    <col min="15883" max="15883" width="7.25" style="131" customWidth="1"/>
    <col min="15884" max="15884" width="5.875" style="131" customWidth="1"/>
    <col min="15885" max="15885" width="6.75" style="131" customWidth="1"/>
    <col min="15886" max="16128" width="9" style="131"/>
    <col min="16129" max="16129" width="15" style="131" customWidth="1"/>
    <col min="16130" max="16130" width="9.625" style="131" customWidth="1"/>
    <col min="16131" max="16131" width="8.125" style="131" customWidth="1"/>
    <col min="16132" max="16132" width="8.75" style="131" customWidth="1"/>
    <col min="16133" max="16133" width="6.5" style="131" customWidth="1"/>
    <col min="16134" max="16134" width="5.625" style="131" customWidth="1"/>
    <col min="16135" max="16135" width="8.625" style="131" customWidth="1"/>
    <col min="16136" max="16136" width="6.5" style="131" customWidth="1"/>
    <col min="16137" max="16138" width="5.625" style="131" customWidth="1"/>
    <col min="16139" max="16139" width="7.25" style="131" customWidth="1"/>
    <col min="16140" max="16140" width="5.875" style="131" customWidth="1"/>
    <col min="16141" max="16141" width="6.75" style="131" customWidth="1"/>
    <col min="16142" max="16384" width="9" style="131"/>
  </cols>
  <sheetData>
    <row r="1" spans="1:13">
      <c r="A1" s="364" t="s">
        <v>185</v>
      </c>
      <c r="B1" s="375" t="s">
        <v>186</v>
      </c>
      <c r="C1" s="375"/>
      <c r="D1" s="375"/>
      <c r="E1" s="375" t="s">
        <v>186</v>
      </c>
      <c r="F1" s="375"/>
      <c r="G1" s="375"/>
      <c r="H1" s="375" t="s">
        <v>187</v>
      </c>
      <c r="I1" s="375"/>
      <c r="J1" s="375"/>
      <c r="K1" s="368" t="s">
        <v>188</v>
      </c>
      <c r="L1" s="369"/>
      <c r="M1" s="370"/>
    </row>
    <row r="2" spans="1:13">
      <c r="A2" s="365"/>
      <c r="B2" s="374" t="s">
        <v>189</v>
      </c>
      <c r="C2" s="374"/>
      <c r="D2" s="374"/>
      <c r="E2" s="374" t="s">
        <v>190</v>
      </c>
      <c r="F2" s="374"/>
      <c r="G2" s="374"/>
      <c r="H2" s="374" t="s">
        <v>191</v>
      </c>
      <c r="I2" s="374"/>
      <c r="J2" s="374"/>
      <c r="K2" s="371"/>
      <c r="L2" s="372"/>
      <c r="M2" s="373"/>
    </row>
    <row r="3" spans="1:13">
      <c r="A3" s="366"/>
      <c r="B3" s="111" t="s">
        <v>182</v>
      </c>
      <c r="C3" s="111" t="s">
        <v>184</v>
      </c>
      <c r="D3" s="111" t="s">
        <v>183</v>
      </c>
      <c r="E3" s="111" t="s">
        <v>182</v>
      </c>
      <c r="F3" s="111" t="s">
        <v>184</v>
      </c>
      <c r="G3" s="111" t="s">
        <v>183</v>
      </c>
      <c r="H3" s="111" t="s">
        <v>182</v>
      </c>
      <c r="I3" s="111" t="s">
        <v>184</v>
      </c>
      <c r="J3" s="111" t="s">
        <v>183</v>
      </c>
      <c r="K3" s="111" t="s">
        <v>182</v>
      </c>
      <c r="L3" s="111" t="s">
        <v>184</v>
      </c>
      <c r="M3" s="112" t="s">
        <v>183</v>
      </c>
    </row>
    <row r="4" spans="1:13">
      <c r="A4" s="132" t="s">
        <v>219</v>
      </c>
      <c r="B4" s="135"/>
      <c r="C4" s="135"/>
      <c r="D4" s="135"/>
      <c r="E4" s="135"/>
      <c r="F4" s="135"/>
      <c r="G4" s="135"/>
      <c r="H4" s="135"/>
      <c r="I4" s="135"/>
      <c r="J4" s="135"/>
      <c r="K4" s="135">
        <v>1</v>
      </c>
      <c r="L4" s="135">
        <v>2</v>
      </c>
      <c r="M4" s="135">
        <f>4+4.5</f>
        <v>8.5</v>
      </c>
    </row>
    <row r="5" spans="1:13">
      <c r="A5" s="132" t="s">
        <v>220</v>
      </c>
      <c r="B5" s="135"/>
      <c r="C5" s="135"/>
      <c r="D5" s="135"/>
      <c r="E5" s="135"/>
      <c r="F5" s="135"/>
      <c r="G5" s="135"/>
      <c r="H5" s="135">
        <v>2</v>
      </c>
      <c r="I5" s="135">
        <v>2</v>
      </c>
      <c r="J5" s="135">
        <f>2.25+6</f>
        <v>8.25</v>
      </c>
      <c r="K5" s="135"/>
      <c r="L5" s="135"/>
      <c r="M5" s="135"/>
    </row>
    <row r="6" spans="1:13" s="102" customFormat="1">
      <c r="A6" s="136" t="s">
        <v>221</v>
      </c>
      <c r="B6" s="133">
        <f>SUM(B4:B5)</f>
        <v>0</v>
      </c>
      <c r="C6" s="133">
        <f t="shared" ref="C6:M6" si="0">SUM(C4:C5)</f>
        <v>0</v>
      </c>
      <c r="D6" s="133">
        <f t="shared" si="0"/>
        <v>0</v>
      </c>
      <c r="E6" s="133">
        <f t="shared" si="0"/>
        <v>0</v>
      </c>
      <c r="F6" s="133">
        <f t="shared" si="0"/>
        <v>0</v>
      </c>
      <c r="G6" s="133">
        <f t="shared" si="0"/>
        <v>0</v>
      </c>
      <c r="H6" s="133">
        <f t="shared" si="0"/>
        <v>2</v>
      </c>
      <c r="I6" s="133">
        <f t="shared" si="0"/>
        <v>2</v>
      </c>
      <c r="J6" s="133">
        <f t="shared" si="0"/>
        <v>8.25</v>
      </c>
      <c r="K6" s="133">
        <f t="shared" si="0"/>
        <v>1</v>
      </c>
      <c r="L6" s="133">
        <f t="shared" si="0"/>
        <v>2</v>
      </c>
      <c r="M6" s="133">
        <f t="shared" si="0"/>
        <v>8.5</v>
      </c>
    </row>
    <row r="7" spans="1:13">
      <c r="J7" s="363" t="s">
        <v>202</v>
      </c>
      <c r="K7" s="363"/>
      <c r="L7" s="363"/>
      <c r="M7" s="363"/>
    </row>
  </sheetData>
  <mergeCells count="9">
    <mergeCell ref="J7:M7"/>
    <mergeCell ref="A1:A3"/>
    <mergeCell ref="B1:D1"/>
    <mergeCell ref="E1:G1"/>
    <mergeCell ref="H1:J1"/>
    <mergeCell ref="K1:M2"/>
    <mergeCell ref="B2:D2"/>
    <mergeCell ref="E2:G2"/>
    <mergeCell ref="H2:J2"/>
  </mergeCells>
  <hyperlinks>
    <hyperlink ref="A3" r:id="rId1" display="https://farmer.doae.go.th/report/report67/report_rice_67_fmdfbd_pv/76/06/"/>
  </hyperlinks>
  <pageMargins left="0.7" right="0.7" top="0.75" bottom="0.75" header="0.3" footer="0.3"/>
  <pageSetup paperSize="9" orientation="portrait" r:id="rId2"/>
</worksheet>
</file>

<file path=xl/worksheets/sheet8.xml><?xml version="1.0" encoding="utf-8"?>
<worksheet xmlns="http://schemas.openxmlformats.org/spreadsheetml/2006/main" xmlns:r="http://schemas.openxmlformats.org/officeDocument/2006/relationships">
  <sheetPr>
    <tabColor rgb="FFCC66FF"/>
  </sheetPr>
  <dimension ref="A1:O32"/>
  <sheetViews>
    <sheetView topLeftCell="A10" workbookViewId="0">
      <selection activeCell="A19" sqref="A19:B31"/>
    </sheetView>
  </sheetViews>
  <sheetFormatPr defaultRowHeight="17.25"/>
  <cols>
    <col min="1" max="1" width="13.75" style="174" customWidth="1"/>
    <col min="2" max="2" width="23.875" style="174" customWidth="1"/>
    <col min="3" max="3" width="22.25" style="174" customWidth="1"/>
    <col min="4" max="4" width="12" style="174" customWidth="1"/>
    <col min="5" max="5" width="18.5" style="174" hidden="1" customWidth="1"/>
    <col min="6" max="7" width="9" style="174" hidden="1" customWidth="1"/>
    <col min="8" max="8" width="13.875" style="189" hidden="1" customWidth="1"/>
    <col min="9" max="9" width="10.875" style="174" hidden="1" customWidth="1"/>
    <col min="10" max="10" width="8.75" style="174" hidden="1" customWidth="1"/>
    <col min="11" max="11" width="6.25" style="174" hidden="1" customWidth="1"/>
    <col min="12" max="12" width="13" style="174" customWidth="1"/>
    <col min="13" max="14" width="0" style="174" hidden="1" customWidth="1"/>
    <col min="15" max="256" width="9" style="174"/>
    <col min="257" max="257" width="12.5" style="174" customWidth="1"/>
    <col min="258" max="258" width="23.875" style="174" customWidth="1"/>
    <col min="259" max="259" width="22.25" style="174" customWidth="1"/>
    <col min="260" max="260" width="12" style="174" customWidth="1"/>
    <col min="261" max="267" width="0" style="174" hidden="1" customWidth="1"/>
    <col min="268" max="268" width="13" style="174" customWidth="1"/>
    <col min="269" max="270" width="0" style="174" hidden="1" customWidth="1"/>
    <col min="271" max="512" width="9" style="174"/>
    <col min="513" max="513" width="12.5" style="174" customWidth="1"/>
    <col min="514" max="514" width="23.875" style="174" customWidth="1"/>
    <col min="515" max="515" width="22.25" style="174" customWidth="1"/>
    <col min="516" max="516" width="12" style="174" customWidth="1"/>
    <col min="517" max="523" width="0" style="174" hidden="1" customWidth="1"/>
    <col min="524" max="524" width="13" style="174" customWidth="1"/>
    <col min="525" max="526" width="0" style="174" hidden="1" customWidth="1"/>
    <col min="527" max="768" width="9" style="174"/>
    <col min="769" max="769" width="12.5" style="174" customWidth="1"/>
    <col min="770" max="770" width="23.875" style="174" customWidth="1"/>
    <col min="771" max="771" width="22.25" style="174" customWidth="1"/>
    <col min="772" max="772" width="12" style="174" customWidth="1"/>
    <col min="773" max="779" width="0" style="174" hidden="1" customWidth="1"/>
    <col min="780" max="780" width="13" style="174" customWidth="1"/>
    <col min="781" max="782" width="0" style="174" hidden="1" customWidth="1"/>
    <col min="783" max="1024" width="9" style="174"/>
    <col min="1025" max="1025" width="12.5" style="174" customWidth="1"/>
    <col min="1026" max="1026" width="23.875" style="174" customWidth="1"/>
    <col min="1027" max="1027" width="22.25" style="174" customWidth="1"/>
    <col min="1028" max="1028" width="12" style="174" customWidth="1"/>
    <col min="1029" max="1035" width="0" style="174" hidden="1" customWidth="1"/>
    <col min="1036" max="1036" width="13" style="174" customWidth="1"/>
    <col min="1037" max="1038" width="0" style="174" hidden="1" customWidth="1"/>
    <col min="1039" max="1280" width="9" style="174"/>
    <col min="1281" max="1281" width="12.5" style="174" customWidth="1"/>
    <col min="1282" max="1282" width="23.875" style="174" customWidth="1"/>
    <col min="1283" max="1283" width="22.25" style="174" customWidth="1"/>
    <col min="1284" max="1284" width="12" style="174" customWidth="1"/>
    <col min="1285" max="1291" width="0" style="174" hidden="1" customWidth="1"/>
    <col min="1292" max="1292" width="13" style="174" customWidth="1"/>
    <col min="1293" max="1294" width="0" style="174" hidden="1" customWidth="1"/>
    <col min="1295" max="1536" width="9" style="174"/>
    <col min="1537" max="1537" width="12.5" style="174" customWidth="1"/>
    <col min="1538" max="1538" width="23.875" style="174" customWidth="1"/>
    <col min="1539" max="1539" width="22.25" style="174" customWidth="1"/>
    <col min="1540" max="1540" width="12" style="174" customWidth="1"/>
    <col min="1541" max="1547" width="0" style="174" hidden="1" customWidth="1"/>
    <col min="1548" max="1548" width="13" style="174" customWidth="1"/>
    <col min="1549" max="1550" width="0" style="174" hidden="1" customWidth="1"/>
    <col min="1551" max="1792" width="9" style="174"/>
    <col min="1793" max="1793" width="12.5" style="174" customWidth="1"/>
    <col min="1794" max="1794" width="23.875" style="174" customWidth="1"/>
    <col min="1795" max="1795" width="22.25" style="174" customWidth="1"/>
    <col min="1796" max="1796" width="12" style="174" customWidth="1"/>
    <col min="1797" max="1803" width="0" style="174" hidden="1" customWidth="1"/>
    <col min="1804" max="1804" width="13" style="174" customWidth="1"/>
    <col min="1805" max="1806" width="0" style="174" hidden="1" customWidth="1"/>
    <col min="1807" max="2048" width="9" style="174"/>
    <col min="2049" max="2049" width="12.5" style="174" customWidth="1"/>
    <col min="2050" max="2050" width="23.875" style="174" customWidth="1"/>
    <col min="2051" max="2051" width="22.25" style="174" customWidth="1"/>
    <col min="2052" max="2052" width="12" style="174" customWidth="1"/>
    <col min="2053" max="2059" width="0" style="174" hidden="1" customWidth="1"/>
    <col min="2060" max="2060" width="13" style="174" customWidth="1"/>
    <col min="2061" max="2062" width="0" style="174" hidden="1" customWidth="1"/>
    <col min="2063" max="2304" width="9" style="174"/>
    <col min="2305" max="2305" width="12.5" style="174" customWidth="1"/>
    <col min="2306" max="2306" width="23.875" style="174" customWidth="1"/>
    <col min="2307" max="2307" width="22.25" style="174" customWidth="1"/>
    <col min="2308" max="2308" width="12" style="174" customWidth="1"/>
    <col min="2309" max="2315" width="0" style="174" hidden="1" customWidth="1"/>
    <col min="2316" max="2316" width="13" style="174" customWidth="1"/>
    <col min="2317" max="2318" width="0" style="174" hidden="1" customWidth="1"/>
    <col min="2319" max="2560" width="9" style="174"/>
    <col min="2561" max="2561" width="12.5" style="174" customWidth="1"/>
    <col min="2562" max="2562" width="23.875" style="174" customWidth="1"/>
    <col min="2563" max="2563" width="22.25" style="174" customWidth="1"/>
    <col min="2564" max="2564" width="12" style="174" customWidth="1"/>
    <col min="2565" max="2571" width="0" style="174" hidden="1" customWidth="1"/>
    <col min="2572" max="2572" width="13" style="174" customWidth="1"/>
    <col min="2573" max="2574" width="0" style="174" hidden="1" customWidth="1"/>
    <col min="2575" max="2816" width="9" style="174"/>
    <col min="2817" max="2817" width="12.5" style="174" customWidth="1"/>
    <col min="2818" max="2818" width="23.875" style="174" customWidth="1"/>
    <col min="2819" max="2819" width="22.25" style="174" customWidth="1"/>
    <col min="2820" max="2820" width="12" style="174" customWidth="1"/>
    <col min="2821" max="2827" width="0" style="174" hidden="1" customWidth="1"/>
    <col min="2828" max="2828" width="13" style="174" customWidth="1"/>
    <col min="2829" max="2830" width="0" style="174" hidden="1" customWidth="1"/>
    <col min="2831" max="3072" width="9" style="174"/>
    <col min="3073" max="3073" width="12.5" style="174" customWidth="1"/>
    <col min="3074" max="3074" width="23.875" style="174" customWidth="1"/>
    <col min="3075" max="3075" width="22.25" style="174" customWidth="1"/>
    <col min="3076" max="3076" width="12" style="174" customWidth="1"/>
    <col min="3077" max="3083" width="0" style="174" hidden="1" customWidth="1"/>
    <col min="3084" max="3084" width="13" style="174" customWidth="1"/>
    <col min="3085" max="3086" width="0" style="174" hidden="1" customWidth="1"/>
    <col min="3087" max="3328" width="9" style="174"/>
    <col min="3329" max="3329" width="12.5" style="174" customWidth="1"/>
    <col min="3330" max="3330" width="23.875" style="174" customWidth="1"/>
    <col min="3331" max="3331" width="22.25" style="174" customWidth="1"/>
    <col min="3332" max="3332" width="12" style="174" customWidth="1"/>
    <col min="3333" max="3339" width="0" style="174" hidden="1" customWidth="1"/>
    <col min="3340" max="3340" width="13" style="174" customWidth="1"/>
    <col min="3341" max="3342" width="0" style="174" hidden="1" customWidth="1"/>
    <col min="3343" max="3584" width="9" style="174"/>
    <col min="3585" max="3585" width="12.5" style="174" customWidth="1"/>
    <col min="3586" max="3586" width="23.875" style="174" customWidth="1"/>
    <col min="3587" max="3587" width="22.25" style="174" customWidth="1"/>
    <col min="3588" max="3588" width="12" style="174" customWidth="1"/>
    <col min="3589" max="3595" width="0" style="174" hidden="1" customWidth="1"/>
    <col min="3596" max="3596" width="13" style="174" customWidth="1"/>
    <col min="3597" max="3598" width="0" style="174" hidden="1" customWidth="1"/>
    <col min="3599" max="3840" width="9" style="174"/>
    <col min="3841" max="3841" width="12.5" style="174" customWidth="1"/>
    <col min="3842" max="3842" width="23.875" style="174" customWidth="1"/>
    <col min="3843" max="3843" width="22.25" style="174" customWidth="1"/>
    <col min="3844" max="3844" width="12" style="174" customWidth="1"/>
    <col min="3845" max="3851" width="0" style="174" hidden="1" customWidth="1"/>
    <col min="3852" max="3852" width="13" style="174" customWidth="1"/>
    <col min="3853" max="3854" width="0" style="174" hidden="1" customWidth="1"/>
    <col min="3855" max="4096" width="9" style="174"/>
    <col min="4097" max="4097" width="12.5" style="174" customWidth="1"/>
    <col min="4098" max="4098" width="23.875" style="174" customWidth="1"/>
    <col min="4099" max="4099" width="22.25" style="174" customWidth="1"/>
    <col min="4100" max="4100" width="12" style="174" customWidth="1"/>
    <col min="4101" max="4107" width="0" style="174" hidden="1" customWidth="1"/>
    <col min="4108" max="4108" width="13" style="174" customWidth="1"/>
    <col min="4109" max="4110" width="0" style="174" hidden="1" customWidth="1"/>
    <col min="4111" max="4352" width="9" style="174"/>
    <col min="4353" max="4353" width="12.5" style="174" customWidth="1"/>
    <col min="4354" max="4354" width="23.875" style="174" customWidth="1"/>
    <col min="4355" max="4355" width="22.25" style="174" customWidth="1"/>
    <col min="4356" max="4356" width="12" style="174" customWidth="1"/>
    <col min="4357" max="4363" width="0" style="174" hidden="1" customWidth="1"/>
    <col min="4364" max="4364" width="13" style="174" customWidth="1"/>
    <col min="4365" max="4366" width="0" style="174" hidden="1" customWidth="1"/>
    <col min="4367" max="4608" width="9" style="174"/>
    <col min="4609" max="4609" width="12.5" style="174" customWidth="1"/>
    <col min="4610" max="4610" width="23.875" style="174" customWidth="1"/>
    <col min="4611" max="4611" width="22.25" style="174" customWidth="1"/>
    <col min="4612" max="4612" width="12" style="174" customWidth="1"/>
    <col min="4613" max="4619" width="0" style="174" hidden="1" customWidth="1"/>
    <col min="4620" max="4620" width="13" style="174" customWidth="1"/>
    <col min="4621" max="4622" width="0" style="174" hidden="1" customWidth="1"/>
    <col min="4623" max="4864" width="9" style="174"/>
    <col min="4865" max="4865" width="12.5" style="174" customWidth="1"/>
    <col min="4866" max="4866" width="23.875" style="174" customWidth="1"/>
    <col min="4867" max="4867" width="22.25" style="174" customWidth="1"/>
    <col min="4868" max="4868" width="12" style="174" customWidth="1"/>
    <col min="4869" max="4875" width="0" style="174" hidden="1" customWidth="1"/>
    <col min="4876" max="4876" width="13" style="174" customWidth="1"/>
    <col min="4877" max="4878" width="0" style="174" hidden="1" customWidth="1"/>
    <col min="4879" max="5120" width="9" style="174"/>
    <col min="5121" max="5121" width="12.5" style="174" customWidth="1"/>
    <col min="5122" max="5122" width="23.875" style="174" customWidth="1"/>
    <col min="5123" max="5123" width="22.25" style="174" customWidth="1"/>
    <col min="5124" max="5124" width="12" style="174" customWidth="1"/>
    <col min="5125" max="5131" width="0" style="174" hidden="1" customWidth="1"/>
    <col min="5132" max="5132" width="13" style="174" customWidth="1"/>
    <col min="5133" max="5134" width="0" style="174" hidden="1" customWidth="1"/>
    <col min="5135" max="5376" width="9" style="174"/>
    <col min="5377" max="5377" width="12.5" style="174" customWidth="1"/>
    <col min="5378" max="5378" width="23.875" style="174" customWidth="1"/>
    <col min="5379" max="5379" width="22.25" style="174" customWidth="1"/>
    <col min="5380" max="5380" width="12" style="174" customWidth="1"/>
    <col min="5381" max="5387" width="0" style="174" hidden="1" customWidth="1"/>
    <col min="5388" max="5388" width="13" style="174" customWidth="1"/>
    <col min="5389" max="5390" width="0" style="174" hidden="1" customWidth="1"/>
    <col min="5391" max="5632" width="9" style="174"/>
    <col min="5633" max="5633" width="12.5" style="174" customWidth="1"/>
    <col min="5634" max="5634" width="23.875" style="174" customWidth="1"/>
    <col min="5635" max="5635" width="22.25" style="174" customWidth="1"/>
    <col min="5636" max="5636" width="12" style="174" customWidth="1"/>
    <col min="5637" max="5643" width="0" style="174" hidden="1" customWidth="1"/>
    <col min="5644" max="5644" width="13" style="174" customWidth="1"/>
    <col min="5645" max="5646" width="0" style="174" hidden="1" customWidth="1"/>
    <col min="5647" max="5888" width="9" style="174"/>
    <col min="5889" max="5889" width="12.5" style="174" customWidth="1"/>
    <col min="5890" max="5890" width="23.875" style="174" customWidth="1"/>
    <col min="5891" max="5891" width="22.25" style="174" customWidth="1"/>
    <col min="5892" max="5892" width="12" style="174" customWidth="1"/>
    <col min="5893" max="5899" width="0" style="174" hidden="1" customWidth="1"/>
    <col min="5900" max="5900" width="13" style="174" customWidth="1"/>
    <col min="5901" max="5902" width="0" style="174" hidden="1" customWidth="1"/>
    <col min="5903" max="6144" width="9" style="174"/>
    <col min="6145" max="6145" width="12.5" style="174" customWidth="1"/>
    <col min="6146" max="6146" width="23.875" style="174" customWidth="1"/>
    <col min="6147" max="6147" width="22.25" style="174" customWidth="1"/>
    <col min="6148" max="6148" width="12" style="174" customWidth="1"/>
    <col min="6149" max="6155" width="0" style="174" hidden="1" customWidth="1"/>
    <col min="6156" max="6156" width="13" style="174" customWidth="1"/>
    <col min="6157" max="6158" width="0" style="174" hidden="1" customWidth="1"/>
    <col min="6159" max="6400" width="9" style="174"/>
    <col min="6401" max="6401" width="12.5" style="174" customWidth="1"/>
    <col min="6402" max="6402" width="23.875" style="174" customWidth="1"/>
    <col min="6403" max="6403" width="22.25" style="174" customWidth="1"/>
    <col min="6404" max="6404" width="12" style="174" customWidth="1"/>
    <col min="6405" max="6411" width="0" style="174" hidden="1" customWidth="1"/>
    <col min="6412" max="6412" width="13" style="174" customWidth="1"/>
    <col min="6413" max="6414" width="0" style="174" hidden="1" customWidth="1"/>
    <col min="6415" max="6656" width="9" style="174"/>
    <col min="6657" max="6657" width="12.5" style="174" customWidth="1"/>
    <col min="6658" max="6658" width="23.875" style="174" customWidth="1"/>
    <col min="6659" max="6659" width="22.25" style="174" customWidth="1"/>
    <col min="6660" max="6660" width="12" style="174" customWidth="1"/>
    <col min="6661" max="6667" width="0" style="174" hidden="1" customWidth="1"/>
    <col min="6668" max="6668" width="13" style="174" customWidth="1"/>
    <col min="6669" max="6670" width="0" style="174" hidden="1" customWidth="1"/>
    <col min="6671" max="6912" width="9" style="174"/>
    <col min="6913" max="6913" width="12.5" style="174" customWidth="1"/>
    <col min="6914" max="6914" width="23.875" style="174" customWidth="1"/>
    <col min="6915" max="6915" width="22.25" style="174" customWidth="1"/>
    <col min="6916" max="6916" width="12" style="174" customWidth="1"/>
    <col min="6917" max="6923" width="0" style="174" hidden="1" customWidth="1"/>
    <col min="6924" max="6924" width="13" style="174" customWidth="1"/>
    <col min="6925" max="6926" width="0" style="174" hidden="1" customWidth="1"/>
    <col min="6927" max="7168" width="9" style="174"/>
    <col min="7169" max="7169" width="12.5" style="174" customWidth="1"/>
    <col min="7170" max="7170" width="23.875" style="174" customWidth="1"/>
    <col min="7171" max="7171" width="22.25" style="174" customWidth="1"/>
    <col min="7172" max="7172" width="12" style="174" customWidth="1"/>
    <col min="7173" max="7179" width="0" style="174" hidden="1" customWidth="1"/>
    <col min="7180" max="7180" width="13" style="174" customWidth="1"/>
    <col min="7181" max="7182" width="0" style="174" hidden="1" customWidth="1"/>
    <col min="7183" max="7424" width="9" style="174"/>
    <col min="7425" max="7425" width="12.5" style="174" customWidth="1"/>
    <col min="7426" max="7426" width="23.875" style="174" customWidth="1"/>
    <col min="7427" max="7427" width="22.25" style="174" customWidth="1"/>
    <col min="7428" max="7428" width="12" style="174" customWidth="1"/>
    <col min="7429" max="7435" width="0" style="174" hidden="1" customWidth="1"/>
    <col min="7436" max="7436" width="13" style="174" customWidth="1"/>
    <col min="7437" max="7438" width="0" style="174" hidden="1" customWidth="1"/>
    <col min="7439" max="7680" width="9" style="174"/>
    <col min="7681" max="7681" width="12.5" style="174" customWidth="1"/>
    <col min="7682" max="7682" width="23.875" style="174" customWidth="1"/>
    <col min="7683" max="7683" width="22.25" style="174" customWidth="1"/>
    <col min="7684" max="7684" width="12" style="174" customWidth="1"/>
    <col min="7685" max="7691" width="0" style="174" hidden="1" customWidth="1"/>
    <col min="7692" max="7692" width="13" style="174" customWidth="1"/>
    <col min="7693" max="7694" width="0" style="174" hidden="1" customWidth="1"/>
    <col min="7695" max="7936" width="9" style="174"/>
    <col min="7937" max="7937" width="12.5" style="174" customWidth="1"/>
    <col min="7938" max="7938" width="23.875" style="174" customWidth="1"/>
    <col min="7939" max="7939" width="22.25" style="174" customWidth="1"/>
    <col min="7940" max="7940" width="12" style="174" customWidth="1"/>
    <col min="7941" max="7947" width="0" style="174" hidden="1" customWidth="1"/>
    <col min="7948" max="7948" width="13" style="174" customWidth="1"/>
    <col min="7949" max="7950" width="0" style="174" hidden="1" customWidth="1"/>
    <col min="7951" max="8192" width="9" style="174"/>
    <col min="8193" max="8193" width="12.5" style="174" customWidth="1"/>
    <col min="8194" max="8194" width="23.875" style="174" customWidth="1"/>
    <col min="8195" max="8195" width="22.25" style="174" customWidth="1"/>
    <col min="8196" max="8196" width="12" style="174" customWidth="1"/>
    <col min="8197" max="8203" width="0" style="174" hidden="1" customWidth="1"/>
    <col min="8204" max="8204" width="13" style="174" customWidth="1"/>
    <col min="8205" max="8206" width="0" style="174" hidden="1" customWidth="1"/>
    <col min="8207" max="8448" width="9" style="174"/>
    <col min="8449" max="8449" width="12.5" style="174" customWidth="1"/>
    <col min="8450" max="8450" width="23.875" style="174" customWidth="1"/>
    <col min="8451" max="8451" width="22.25" style="174" customWidth="1"/>
    <col min="8452" max="8452" width="12" style="174" customWidth="1"/>
    <col min="8453" max="8459" width="0" style="174" hidden="1" customWidth="1"/>
    <col min="8460" max="8460" width="13" style="174" customWidth="1"/>
    <col min="8461" max="8462" width="0" style="174" hidden="1" customWidth="1"/>
    <col min="8463" max="8704" width="9" style="174"/>
    <col min="8705" max="8705" width="12.5" style="174" customWidth="1"/>
    <col min="8706" max="8706" width="23.875" style="174" customWidth="1"/>
    <col min="8707" max="8707" width="22.25" style="174" customWidth="1"/>
    <col min="8708" max="8708" width="12" style="174" customWidth="1"/>
    <col min="8709" max="8715" width="0" style="174" hidden="1" customWidth="1"/>
    <col min="8716" max="8716" width="13" style="174" customWidth="1"/>
    <col min="8717" max="8718" width="0" style="174" hidden="1" customWidth="1"/>
    <col min="8719" max="8960" width="9" style="174"/>
    <col min="8961" max="8961" width="12.5" style="174" customWidth="1"/>
    <col min="8962" max="8962" width="23.875" style="174" customWidth="1"/>
    <col min="8963" max="8963" width="22.25" style="174" customWidth="1"/>
    <col min="8964" max="8964" width="12" style="174" customWidth="1"/>
    <col min="8965" max="8971" width="0" style="174" hidden="1" customWidth="1"/>
    <col min="8972" max="8972" width="13" style="174" customWidth="1"/>
    <col min="8973" max="8974" width="0" style="174" hidden="1" customWidth="1"/>
    <col min="8975" max="9216" width="9" style="174"/>
    <col min="9217" max="9217" width="12.5" style="174" customWidth="1"/>
    <col min="9218" max="9218" width="23.875" style="174" customWidth="1"/>
    <col min="9219" max="9219" width="22.25" style="174" customWidth="1"/>
    <col min="9220" max="9220" width="12" style="174" customWidth="1"/>
    <col min="9221" max="9227" width="0" style="174" hidden="1" customWidth="1"/>
    <col min="9228" max="9228" width="13" style="174" customWidth="1"/>
    <col min="9229" max="9230" width="0" style="174" hidden="1" customWidth="1"/>
    <col min="9231" max="9472" width="9" style="174"/>
    <col min="9473" max="9473" width="12.5" style="174" customWidth="1"/>
    <col min="9474" max="9474" width="23.875" style="174" customWidth="1"/>
    <col min="9475" max="9475" width="22.25" style="174" customWidth="1"/>
    <col min="9476" max="9476" width="12" style="174" customWidth="1"/>
    <col min="9477" max="9483" width="0" style="174" hidden="1" customWidth="1"/>
    <col min="9484" max="9484" width="13" style="174" customWidth="1"/>
    <col min="9485" max="9486" width="0" style="174" hidden="1" customWidth="1"/>
    <col min="9487" max="9728" width="9" style="174"/>
    <col min="9729" max="9729" width="12.5" style="174" customWidth="1"/>
    <col min="9730" max="9730" width="23.875" style="174" customWidth="1"/>
    <col min="9731" max="9731" width="22.25" style="174" customWidth="1"/>
    <col min="9732" max="9732" width="12" style="174" customWidth="1"/>
    <col min="9733" max="9739" width="0" style="174" hidden="1" customWidth="1"/>
    <col min="9740" max="9740" width="13" style="174" customWidth="1"/>
    <col min="9741" max="9742" width="0" style="174" hidden="1" customWidth="1"/>
    <col min="9743" max="9984" width="9" style="174"/>
    <col min="9985" max="9985" width="12.5" style="174" customWidth="1"/>
    <col min="9986" max="9986" width="23.875" style="174" customWidth="1"/>
    <col min="9987" max="9987" width="22.25" style="174" customWidth="1"/>
    <col min="9988" max="9988" width="12" style="174" customWidth="1"/>
    <col min="9989" max="9995" width="0" style="174" hidden="1" customWidth="1"/>
    <col min="9996" max="9996" width="13" style="174" customWidth="1"/>
    <col min="9997" max="9998" width="0" style="174" hidden="1" customWidth="1"/>
    <col min="9999" max="10240" width="9" style="174"/>
    <col min="10241" max="10241" width="12.5" style="174" customWidth="1"/>
    <col min="10242" max="10242" width="23.875" style="174" customWidth="1"/>
    <col min="10243" max="10243" width="22.25" style="174" customWidth="1"/>
    <col min="10244" max="10244" width="12" style="174" customWidth="1"/>
    <col min="10245" max="10251" width="0" style="174" hidden="1" customWidth="1"/>
    <col min="10252" max="10252" width="13" style="174" customWidth="1"/>
    <col min="10253" max="10254" width="0" style="174" hidden="1" customWidth="1"/>
    <col min="10255" max="10496" width="9" style="174"/>
    <col min="10497" max="10497" width="12.5" style="174" customWidth="1"/>
    <col min="10498" max="10498" width="23.875" style="174" customWidth="1"/>
    <col min="10499" max="10499" width="22.25" style="174" customWidth="1"/>
    <col min="10500" max="10500" width="12" style="174" customWidth="1"/>
    <col min="10501" max="10507" width="0" style="174" hidden="1" customWidth="1"/>
    <col min="10508" max="10508" width="13" style="174" customWidth="1"/>
    <col min="10509" max="10510" width="0" style="174" hidden="1" customWidth="1"/>
    <col min="10511" max="10752" width="9" style="174"/>
    <col min="10753" max="10753" width="12.5" style="174" customWidth="1"/>
    <col min="10754" max="10754" width="23.875" style="174" customWidth="1"/>
    <col min="10755" max="10755" width="22.25" style="174" customWidth="1"/>
    <col min="10756" max="10756" width="12" style="174" customWidth="1"/>
    <col min="10757" max="10763" width="0" style="174" hidden="1" customWidth="1"/>
    <col min="10764" max="10764" width="13" style="174" customWidth="1"/>
    <col min="10765" max="10766" width="0" style="174" hidden="1" customWidth="1"/>
    <col min="10767" max="11008" width="9" style="174"/>
    <col min="11009" max="11009" width="12.5" style="174" customWidth="1"/>
    <col min="11010" max="11010" width="23.875" style="174" customWidth="1"/>
    <col min="11011" max="11011" width="22.25" style="174" customWidth="1"/>
    <col min="11012" max="11012" width="12" style="174" customWidth="1"/>
    <col min="11013" max="11019" width="0" style="174" hidden="1" customWidth="1"/>
    <col min="11020" max="11020" width="13" style="174" customWidth="1"/>
    <col min="11021" max="11022" width="0" style="174" hidden="1" customWidth="1"/>
    <col min="11023" max="11264" width="9" style="174"/>
    <col min="11265" max="11265" width="12.5" style="174" customWidth="1"/>
    <col min="11266" max="11266" width="23.875" style="174" customWidth="1"/>
    <col min="11267" max="11267" width="22.25" style="174" customWidth="1"/>
    <col min="11268" max="11268" width="12" style="174" customWidth="1"/>
    <col min="11269" max="11275" width="0" style="174" hidden="1" customWidth="1"/>
    <col min="11276" max="11276" width="13" style="174" customWidth="1"/>
    <col min="11277" max="11278" width="0" style="174" hidden="1" customWidth="1"/>
    <col min="11279" max="11520" width="9" style="174"/>
    <col min="11521" max="11521" width="12.5" style="174" customWidth="1"/>
    <col min="11522" max="11522" width="23.875" style="174" customWidth="1"/>
    <col min="11523" max="11523" width="22.25" style="174" customWidth="1"/>
    <col min="11524" max="11524" width="12" style="174" customWidth="1"/>
    <col min="11525" max="11531" width="0" style="174" hidden="1" customWidth="1"/>
    <col min="11532" max="11532" width="13" style="174" customWidth="1"/>
    <col min="11533" max="11534" width="0" style="174" hidden="1" customWidth="1"/>
    <col min="11535" max="11776" width="9" style="174"/>
    <col min="11777" max="11777" width="12.5" style="174" customWidth="1"/>
    <col min="11778" max="11778" width="23.875" style="174" customWidth="1"/>
    <col min="11779" max="11779" width="22.25" style="174" customWidth="1"/>
    <col min="11780" max="11780" width="12" style="174" customWidth="1"/>
    <col min="11781" max="11787" width="0" style="174" hidden="1" customWidth="1"/>
    <col min="11788" max="11788" width="13" style="174" customWidth="1"/>
    <col min="11789" max="11790" width="0" style="174" hidden="1" customWidth="1"/>
    <col min="11791" max="12032" width="9" style="174"/>
    <col min="12033" max="12033" width="12.5" style="174" customWidth="1"/>
    <col min="12034" max="12034" width="23.875" style="174" customWidth="1"/>
    <col min="12035" max="12035" width="22.25" style="174" customWidth="1"/>
    <col min="12036" max="12036" width="12" style="174" customWidth="1"/>
    <col min="12037" max="12043" width="0" style="174" hidden="1" customWidth="1"/>
    <col min="12044" max="12044" width="13" style="174" customWidth="1"/>
    <col min="12045" max="12046" width="0" style="174" hidden="1" customWidth="1"/>
    <col min="12047" max="12288" width="9" style="174"/>
    <col min="12289" max="12289" width="12.5" style="174" customWidth="1"/>
    <col min="12290" max="12290" width="23.875" style="174" customWidth="1"/>
    <col min="12291" max="12291" width="22.25" style="174" customWidth="1"/>
    <col min="12292" max="12292" width="12" style="174" customWidth="1"/>
    <col min="12293" max="12299" width="0" style="174" hidden="1" customWidth="1"/>
    <col min="12300" max="12300" width="13" style="174" customWidth="1"/>
    <col min="12301" max="12302" width="0" style="174" hidden="1" customWidth="1"/>
    <col min="12303" max="12544" width="9" style="174"/>
    <col min="12545" max="12545" width="12.5" style="174" customWidth="1"/>
    <col min="12546" max="12546" width="23.875" style="174" customWidth="1"/>
    <col min="12547" max="12547" width="22.25" style="174" customWidth="1"/>
    <col min="12548" max="12548" width="12" style="174" customWidth="1"/>
    <col min="12549" max="12555" width="0" style="174" hidden="1" customWidth="1"/>
    <col min="12556" max="12556" width="13" style="174" customWidth="1"/>
    <col min="12557" max="12558" width="0" style="174" hidden="1" customWidth="1"/>
    <col min="12559" max="12800" width="9" style="174"/>
    <col min="12801" max="12801" width="12.5" style="174" customWidth="1"/>
    <col min="12802" max="12802" width="23.875" style="174" customWidth="1"/>
    <col min="12803" max="12803" width="22.25" style="174" customWidth="1"/>
    <col min="12804" max="12804" width="12" style="174" customWidth="1"/>
    <col min="12805" max="12811" width="0" style="174" hidden="1" customWidth="1"/>
    <col min="12812" max="12812" width="13" style="174" customWidth="1"/>
    <col min="12813" max="12814" width="0" style="174" hidden="1" customWidth="1"/>
    <col min="12815" max="13056" width="9" style="174"/>
    <col min="13057" max="13057" width="12.5" style="174" customWidth="1"/>
    <col min="13058" max="13058" width="23.875" style="174" customWidth="1"/>
    <col min="13059" max="13059" width="22.25" style="174" customWidth="1"/>
    <col min="13060" max="13060" width="12" style="174" customWidth="1"/>
    <col min="13061" max="13067" width="0" style="174" hidden="1" customWidth="1"/>
    <col min="13068" max="13068" width="13" style="174" customWidth="1"/>
    <col min="13069" max="13070" width="0" style="174" hidden="1" customWidth="1"/>
    <col min="13071" max="13312" width="9" style="174"/>
    <col min="13313" max="13313" width="12.5" style="174" customWidth="1"/>
    <col min="13314" max="13314" width="23.875" style="174" customWidth="1"/>
    <col min="13315" max="13315" width="22.25" style="174" customWidth="1"/>
    <col min="13316" max="13316" width="12" style="174" customWidth="1"/>
    <col min="13317" max="13323" width="0" style="174" hidden="1" customWidth="1"/>
    <col min="13324" max="13324" width="13" style="174" customWidth="1"/>
    <col min="13325" max="13326" width="0" style="174" hidden="1" customWidth="1"/>
    <col min="13327" max="13568" width="9" style="174"/>
    <col min="13569" max="13569" width="12.5" style="174" customWidth="1"/>
    <col min="13570" max="13570" width="23.875" style="174" customWidth="1"/>
    <col min="13571" max="13571" width="22.25" style="174" customWidth="1"/>
    <col min="13572" max="13572" width="12" style="174" customWidth="1"/>
    <col min="13573" max="13579" width="0" style="174" hidden="1" customWidth="1"/>
    <col min="13580" max="13580" width="13" style="174" customWidth="1"/>
    <col min="13581" max="13582" width="0" style="174" hidden="1" customWidth="1"/>
    <col min="13583" max="13824" width="9" style="174"/>
    <col min="13825" max="13825" width="12.5" style="174" customWidth="1"/>
    <col min="13826" max="13826" width="23.875" style="174" customWidth="1"/>
    <col min="13827" max="13827" width="22.25" style="174" customWidth="1"/>
    <col min="13828" max="13828" width="12" style="174" customWidth="1"/>
    <col min="13829" max="13835" width="0" style="174" hidden="1" customWidth="1"/>
    <col min="13836" max="13836" width="13" style="174" customWidth="1"/>
    <col min="13837" max="13838" width="0" style="174" hidden="1" customWidth="1"/>
    <col min="13839" max="14080" width="9" style="174"/>
    <col min="14081" max="14081" width="12.5" style="174" customWidth="1"/>
    <col min="14082" max="14082" width="23.875" style="174" customWidth="1"/>
    <col min="14083" max="14083" width="22.25" style="174" customWidth="1"/>
    <col min="14084" max="14084" width="12" style="174" customWidth="1"/>
    <col min="14085" max="14091" width="0" style="174" hidden="1" customWidth="1"/>
    <col min="14092" max="14092" width="13" style="174" customWidth="1"/>
    <col min="14093" max="14094" width="0" style="174" hidden="1" customWidth="1"/>
    <col min="14095" max="14336" width="9" style="174"/>
    <col min="14337" max="14337" width="12.5" style="174" customWidth="1"/>
    <col min="14338" max="14338" width="23.875" style="174" customWidth="1"/>
    <col min="14339" max="14339" width="22.25" style="174" customWidth="1"/>
    <col min="14340" max="14340" width="12" style="174" customWidth="1"/>
    <col min="14341" max="14347" width="0" style="174" hidden="1" customWidth="1"/>
    <col min="14348" max="14348" width="13" style="174" customWidth="1"/>
    <col min="14349" max="14350" width="0" style="174" hidden="1" customWidth="1"/>
    <col min="14351" max="14592" width="9" style="174"/>
    <col min="14593" max="14593" width="12.5" style="174" customWidth="1"/>
    <col min="14594" max="14594" width="23.875" style="174" customWidth="1"/>
    <col min="14595" max="14595" width="22.25" style="174" customWidth="1"/>
    <col min="14596" max="14596" width="12" style="174" customWidth="1"/>
    <col min="14597" max="14603" width="0" style="174" hidden="1" customWidth="1"/>
    <col min="14604" max="14604" width="13" style="174" customWidth="1"/>
    <col min="14605" max="14606" width="0" style="174" hidden="1" customWidth="1"/>
    <col min="14607" max="14848" width="9" style="174"/>
    <col min="14849" max="14849" width="12.5" style="174" customWidth="1"/>
    <col min="14850" max="14850" width="23.875" style="174" customWidth="1"/>
    <col min="14851" max="14851" width="22.25" style="174" customWidth="1"/>
    <col min="14852" max="14852" width="12" style="174" customWidth="1"/>
    <col min="14853" max="14859" width="0" style="174" hidden="1" customWidth="1"/>
    <col min="14860" max="14860" width="13" style="174" customWidth="1"/>
    <col min="14861" max="14862" width="0" style="174" hidden="1" customWidth="1"/>
    <col min="14863" max="15104" width="9" style="174"/>
    <col min="15105" max="15105" width="12.5" style="174" customWidth="1"/>
    <col min="15106" max="15106" width="23.875" style="174" customWidth="1"/>
    <col min="15107" max="15107" width="22.25" style="174" customWidth="1"/>
    <col min="15108" max="15108" width="12" style="174" customWidth="1"/>
    <col min="15109" max="15115" width="0" style="174" hidden="1" customWidth="1"/>
    <col min="15116" max="15116" width="13" style="174" customWidth="1"/>
    <col min="15117" max="15118" width="0" style="174" hidden="1" customWidth="1"/>
    <col min="15119" max="15360" width="9" style="174"/>
    <col min="15361" max="15361" width="12.5" style="174" customWidth="1"/>
    <col min="15362" max="15362" width="23.875" style="174" customWidth="1"/>
    <col min="15363" max="15363" width="22.25" style="174" customWidth="1"/>
    <col min="15364" max="15364" width="12" style="174" customWidth="1"/>
    <col min="15365" max="15371" width="0" style="174" hidden="1" customWidth="1"/>
    <col min="15372" max="15372" width="13" style="174" customWidth="1"/>
    <col min="15373" max="15374" width="0" style="174" hidden="1" customWidth="1"/>
    <col min="15375" max="15616" width="9" style="174"/>
    <col min="15617" max="15617" width="12.5" style="174" customWidth="1"/>
    <col min="15618" max="15618" width="23.875" style="174" customWidth="1"/>
    <col min="15619" max="15619" width="22.25" style="174" customWidth="1"/>
    <col min="15620" max="15620" width="12" style="174" customWidth="1"/>
    <col min="15621" max="15627" width="0" style="174" hidden="1" customWidth="1"/>
    <col min="15628" max="15628" width="13" style="174" customWidth="1"/>
    <col min="15629" max="15630" width="0" style="174" hidden="1" customWidth="1"/>
    <col min="15631" max="15872" width="9" style="174"/>
    <col min="15873" max="15873" width="12.5" style="174" customWidth="1"/>
    <col min="15874" max="15874" width="23.875" style="174" customWidth="1"/>
    <col min="15875" max="15875" width="22.25" style="174" customWidth="1"/>
    <col min="15876" max="15876" width="12" style="174" customWidth="1"/>
    <col min="15877" max="15883" width="0" style="174" hidden="1" customWidth="1"/>
    <col min="15884" max="15884" width="13" style="174" customWidth="1"/>
    <col min="15885" max="15886" width="0" style="174" hidden="1" customWidth="1"/>
    <col min="15887" max="16128" width="9" style="174"/>
    <col min="16129" max="16129" width="12.5" style="174" customWidth="1"/>
    <col min="16130" max="16130" width="23.875" style="174" customWidth="1"/>
    <col min="16131" max="16131" width="22.25" style="174" customWidth="1"/>
    <col min="16132" max="16132" width="12" style="174" customWidth="1"/>
    <col min="16133" max="16139" width="0" style="174" hidden="1" customWidth="1"/>
    <col min="16140" max="16140" width="13" style="174" customWidth="1"/>
    <col min="16141" max="16142" width="0" style="174" hidden="1" customWidth="1"/>
    <col min="16143" max="16384" width="9" style="174"/>
  </cols>
  <sheetData>
    <row r="1" spans="1:12" ht="24">
      <c r="A1" s="377" t="s">
        <v>296</v>
      </c>
      <c r="B1" s="377"/>
      <c r="C1" s="377"/>
      <c r="D1" s="377"/>
      <c r="E1" s="377"/>
      <c r="F1" s="377"/>
      <c r="G1" s="377"/>
      <c r="H1" s="377"/>
    </row>
    <row r="2" spans="1:12" ht="24">
      <c r="A2" s="378" t="s">
        <v>241</v>
      </c>
      <c r="B2" s="378"/>
      <c r="C2" s="378"/>
      <c r="D2" s="378"/>
      <c r="E2" s="241"/>
      <c r="F2" s="241"/>
      <c r="G2" s="241"/>
      <c r="H2" s="241"/>
    </row>
    <row r="3" spans="1:12" ht="25.5" customHeight="1">
      <c r="A3" s="379" t="s">
        <v>0</v>
      </c>
      <c r="B3" s="212" t="s">
        <v>242</v>
      </c>
      <c r="C3" s="212" t="s">
        <v>243</v>
      </c>
      <c r="D3" s="381" t="s">
        <v>244</v>
      </c>
      <c r="E3" s="175" t="s">
        <v>245</v>
      </c>
      <c r="F3" s="211" t="s">
        <v>246</v>
      </c>
      <c r="H3" s="176" t="s">
        <v>247</v>
      </c>
    </row>
    <row r="4" spans="1:12" ht="25.5" customHeight="1">
      <c r="A4" s="380"/>
      <c r="B4" s="213" t="s">
        <v>248</v>
      </c>
      <c r="C4" s="213" t="s">
        <v>249</v>
      </c>
      <c r="D4" s="382"/>
      <c r="E4" s="175"/>
      <c r="F4" s="211"/>
      <c r="H4" s="176"/>
    </row>
    <row r="5" spans="1:12" ht="24">
      <c r="A5" s="177" t="s">
        <v>11</v>
      </c>
      <c r="B5" s="178">
        <v>4129</v>
      </c>
      <c r="C5" s="179">
        <v>2967</v>
      </c>
      <c r="D5" s="242">
        <f>(C5*100)/B5</f>
        <v>71.85759263744248</v>
      </c>
      <c r="E5" s="180">
        <v>1</v>
      </c>
      <c r="G5" s="174">
        <v>3034</v>
      </c>
      <c r="H5" s="181">
        <f>G5-C5</f>
        <v>67</v>
      </c>
      <c r="K5" s="182">
        <f t="shared" ref="K5:K13" si="0">(80*B5)/100</f>
        <v>3303.2</v>
      </c>
      <c r="L5" s="182"/>
    </row>
    <row r="6" spans="1:12" ht="24">
      <c r="A6" s="177" t="s">
        <v>12</v>
      </c>
      <c r="B6" s="183">
        <v>2816</v>
      </c>
      <c r="C6" s="179">
        <v>1570</v>
      </c>
      <c r="D6" s="242">
        <f t="shared" ref="D6:D13" si="1">(C6*100)/B6</f>
        <v>55.752840909090907</v>
      </c>
      <c r="E6" s="180">
        <v>1</v>
      </c>
      <c r="G6" s="174">
        <v>2253</v>
      </c>
      <c r="H6" s="181">
        <f t="shared" ref="H6:H13" si="2">G6-C6</f>
        <v>683</v>
      </c>
      <c r="K6" s="182">
        <f t="shared" si="0"/>
        <v>2252.8000000000002</v>
      </c>
      <c r="L6" s="182"/>
    </row>
    <row r="7" spans="1:12" ht="24">
      <c r="A7" s="184" t="s">
        <v>13</v>
      </c>
      <c r="B7" s="178">
        <v>1643</v>
      </c>
      <c r="C7" s="179">
        <v>445</v>
      </c>
      <c r="D7" s="242">
        <f t="shared" si="1"/>
        <v>27.084601339014</v>
      </c>
      <c r="E7" s="180">
        <v>1</v>
      </c>
      <c r="F7" s="174" t="s">
        <v>250</v>
      </c>
      <c r="G7" s="174">
        <v>1315</v>
      </c>
      <c r="H7" s="181">
        <f t="shared" si="2"/>
        <v>870</v>
      </c>
      <c r="K7" s="182">
        <f t="shared" si="0"/>
        <v>1314.4</v>
      </c>
      <c r="L7" s="182"/>
    </row>
    <row r="8" spans="1:12" ht="24">
      <c r="A8" s="177" t="s">
        <v>14</v>
      </c>
      <c r="B8" s="178">
        <v>2688</v>
      </c>
      <c r="C8" s="179">
        <v>1209</v>
      </c>
      <c r="D8" s="242">
        <f t="shared" si="1"/>
        <v>44.977678571428569</v>
      </c>
      <c r="E8" s="180">
        <v>1</v>
      </c>
      <c r="G8" s="174">
        <v>2151</v>
      </c>
      <c r="H8" s="181">
        <f t="shared" si="2"/>
        <v>942</v>
      </c>
      <c r="K8" s="182">
        <f t="shared" si="0"/>
        <v>2150.4</v>
      </c>
      <c r="L8" s="182"/>
    </row>
    <row r="9" spans="1:12" ht="24">
      <c r="A9" s="177" t="s">
        <v>15</v>
      </c>
      <c r="B9" s="178">
        <v>8525</v>
      </c>
      <c r="C9" s="179">
        <v>6114</v>
      </c>
      <c r="D9" s="242">
        <f t="shared" si="1"/>
        <v>71.718475073313783</v>
      </c>
      <c r="E9" s="180">
        <v>1</v>
      </c>
      <c r="G9" s="174">
        <v>6820</v>
      </c>
      <c r="H9" s="181">
        <f t="shared" si="2"/>
        <v>706</v>
      </c>
      <c r="K9" s="182">
        <f t="shared" si="0"/>
        <v>6820</v>
      </c>
      <c r="L9" s="182"/>
    </row>
    <row r="10" spans="1:12" ht="24">
      <c r="A10" s="177" t="s">
        <v>16</v>
      </c>
      <c r="B10" s="178">
        <v>5418</v>
      </c>
      <c r="C10" s="179">
        <v>4030</v>
      </c>
      <c r="D10" s="242">
        <f t="shared" si="1"/>
        <v>74.381690660760427</v>
      </c>
      <c r="E10" s="180">
        <v>1</v>
      </c>
      <c r="G10" s="174">
        <v>4335</v>
      </c>
      <c r="H10" s="181">
        <f t="shared" si="2"/>
        <v>305</v>
      </c>
      <c r="K10" s="182">
        <f t="shared" si="0"/>
        <v>4334.3999999999996</v>
      </c>
      <c r="L10" s="182"/>
    </row>
    <row r="11" spans="1:12" ht="24">
      <c r="A11" s="177" t="s">
        <v>17</v>
      </c>
      <c r="B11" s="178">
        <v>997</v>
      </c>
      <c r="C11" s="179">
        <v>712</v>
      </c>
      <c r="D11" s="242">
        <f t="shared" si="1"/>
        <v>71.414242728184547</v>
      </c>
      <c r="E11" s="180">
        <v>1</v>
      </c>
      <c r="G11" s="174">
        <v>798</v>
      </c>
      <c r="H11" s="181">
        <f t="shared" si="2"/>
        <v>86</v>
      </c>
      <c r="K11" s="182">
        <f t="shared" si="0"/>
        <v>797.6</v>
      </c>
      <c r="L11" s="182"/>
    </row>
    <row r="12" spans="1:12" ht="24">
      <c r="A12" s="177" t="s">
        <v>18</v>
      </c>
      <c r="B12" s="178">
        <v>3784</v>
      </c>
      <c r="C12" s="179">
        <v>861</v>
      </c>
      <c r="D12" s="242">
        <f t="shared" si="1"/>
        <v>22.753699788583511</v>
      </c>
      <c r="E12" s="180">
        <v>1</v>
      </c>
      <c r="G12" s="174">
        <v>3028</v>
      </c>
      <c r="H12" s="181">
        <f t="shared" si="2"/>
        <v>2167</v>
      </c>
      <c r="J12" s="185"/>
      <c r="K12" s="182">
        <f t="shared" si="0"/>
        <v>3027.2</v>
      </c>
      <c r="L12" s="182"/>
    </row>
    <row r="13" spans="1:12" ht="24">
      <c r="A13" s="186" t="s">
        <v>251</v>
      </c>
      <c r="B13" s="186">
        <f>SUM(B5:B12)</f>
        <v>30000</v>
      </c>
      <c r="C13" s="243">
        <f>SUM(C5:C12)</f>
        <v>17908</v>
      </c>
      <c r="D13" s="244">
        <f t="shared" si="1"/>
        <v>59.693333333333335</v>
      </c>
      <c r="E13" s="187">
        <v>1</v>
      </c>
      <c r="F13" s="174" t="s">
        <v>252</v>
      </c>
      <c r="G13" s="174">
        <f>SUM(G5:G12)</f>
        <v>23734</v>
      </c>
      <c r="H13" s="181">
        <f t="shared" si="2"/>
        <v>5826</v>
      </c>
      <c r="K13" s="182">
        <f t="shared" si="0"/>
        <v>24000</v>
      </c>
      <c r="L13" s="182"/>
    </row>
    <row r="19" spans="1:15" ht="24">
      <c r="A19" s="377" t="s">
        <v>297</v>
      </c>
      <c r="B19" s="377"/>
      <c r="C19" s="241"/>
      <c r="D19" s="241"/>
      <c r="E19" s="241"/>
      <c r="F19" s="241"/>
      <c r="G19" s="241"/>
      <c r="H19" s="241"/>
      <c r="I19" s="241"/>
      <c r="J19" s="241"/>
      <c r="K19" s="241"/>
      <c r="L19" s="241"/>
      <c r="M19" s="241"/>
    </row>
    <row r="20" spans="1:15" ht="24">
      <c r="A20" s="376" t="s">
        <v>298</v>
      </c>
      <c r="B20" s="376"/>
      <c r="C20" s="241"/>
      <c r="D20" s="241"/>
      <c r="E20" s="241"/>
      <c r="F20" s="241"/>
      <c r="G20" s="241"/>
      <c r="H20" s="241"/>
      <c r="I20" s="241"/>
      <c r="J20" s="241"/>
      <c r="K20" s="241"/>
      <c r="L20" s="241"/>
      <c r="M20" s="241"/>
    </row>
    <row r="21" spans="1:15" ht="24">
      <c r="A21" s="381" t="s">
        <v>0</v>
      </c>
      <c r="B21" s="385" t="s">
        <v>299</v>
      </c>
      <c r="C21" s="387"/>
      <c r="D21" s="388"/>
      <c r="E21" s="388"/>
      <c r="F21" s="245"/>
      <c r="G21" s="245"/>
      <c r="H21" s="389"/>
      <c r="I21" s="389"/>
      <c r="J21" s="389"/>
      <c r="K21" s="245"/>
      <c r="L21" s="383"/>
      <c r="M21" s="384" t="s">
        <v>300</v>
      </c>
      <c r="N21" s="246"/>
      <c r="O21" s="246"/>
    </row>
    <row r="22" spans="1:15" ht="76.5" customHeight="1">
      <c r="A22" s="382"/>
      <c r="B22" s="386"/>
      <c r="C22" s="387"/>
      <c r="D22" s="388"/>
      <c r="E22" s="388"/>
      <c r="F22" s="247"/>
      <c r="G22" s="248"/>
      <c r="H22" s="249"/>
      <c r="I22" s="247"/>
      <c r="J22" s="250"/>
      <c r="K22" s="245"/>
      <c r="L22" s="383"/>
      <c r="M22" s="384"/>
      <c r="N22" s="246"/>
      <c r="O22" s="251"/>
    </row>
    <row r="23" spans="1:15" ht="24">
      <c r="A23" s="177" t="s">
        <v>11</v>
      </c>
      <c r="B23" s="178">
        <v>1248</v>
      </c>
      <c r="C23" s="252"/>
      <c r="D23" s="253"/>
      <c r="E23" s="254"/>
      <c r="F23" s="245"/>
      <c r="G23" s="245"/>
      <c r="H23" s="255"/>
      <c r="I23" s="256"/>
      <c r="J23" s="257"/>
      <c r="K23" s="245"/>
      <c r="L23" s="256"/>
      <c r="M23" s="258"/>
      <c r="N23" s="185">
        <f>(80*B23)/100</f>
        <v>998.4</v>
      </c>
      <c r="O23" s="185"/>
    </row>
    <row r="24" spans="1:15" ht="24">
      <c r="A24" s="177" t="s">
        <v>12</v>
      </c>
      <c r="B24" s="178">
        <v>472</v>
      </c>
      <c r="C24" s="252"/>
      <c r="D24" s="253"/>
      <c r="E24" s="254"/>
      <c r="F24" s="245"/>
      <c r="G24" s="245"/>
      <c r="H24" s="255"/>
      <c r="I24" s="256"/>
      <c r="J24" s="257"/>
      <c r="K24" s="245"/>
      <c r="L24" s="256"/>
      <c r="M24" s="258"/>
      <c r="N24" s="185">
        <f t="shared" ref="N24:N31" si="3">(80*B24)/100</f>
        <v>377.6</v>
      </c>
      <c r="O24" s="185"/>
    </row>
    <row r="25" spans="1:15" ht="24">
      <c r="A25" s="184" t="s">
        <v>13</v>
      </c>
      <c r="B25" s="178">
        <v>686</v>
      </c>
      <c r="C25" s="252"/>
      <c r="D25" s="253"/>
      <c r="E25" s="254"/>
      <c r="F25" s="245"/>
      <c r="G25" s="245"/>
      <c r="H25" s="255"/>
      <c r="I25" s="256"/>
      <c r="J25" s="257"/>
      <c r="K25" s="245"/>
      <c r="L25" s="256"/>
      <c r="M25" s="258"/>
      <c r="N25" s="185">
        <f t="shared" si="3"/>
        <v>548.79999999999995</v>
      </c>
      <c r="O25" s="185"/>
    </row>
    <row r="26" spans="1:15" ht="24">
      <c r="A26" s="177" t="s">
        <v>14</v>
      </c>
      <c r="B26" s="178">
        <v>531</v>
      </c>
      <c r="C26" s="252"/>
      <c r="D26" s="253"/>
      <c r="E26" s="254"/>
      <c r="F26" s="245"/>
      <c r="G26" s="245"/>
      <c r="H26" s="255"/>
      <c r="I26" s="256"/>
      <c r="J26" s="257"/>
      <c r="K26" s="245"/>
      <c r="L26" s="256"/>
      <c r="M26" s="258"/>
      <c r="N26" s="185">
        <f t="shared" si="3"/>
        <v>424.8</v>
      </c>
      <c r="O26" s="185"/>
    </row>
    <row r="27" spans="1:15" ht="24">
      <c r="A27" s="177" t="s">
        <v>15</v>
      </c>
      <c r="B27" s="178">
        <v>2554</v>
      </c>
      <c r="C27" s="252"/>
      <c r="D27" s="253"/>
      <c r="E27" s="254"/>
      <c r="F27" s="245"/>
      <c r="G27" s="245"/>
      <c r="H27" s="255"/>
      <c r="I27" s="256"/>
      <c r="J27" s="257"/>
      <c r="K27" s="245"/>
      <c r="L27" s="256"/>
      <c r="M27" s="258"/>
      <c r="N27" s="185">
        <f t="shared" si="3"/>
        <v>2043.2</v>
      </c>
      <c r="O27" s="185"/>
    </row>
    <row r="28" spans="1:15" ht="24">
      <c r="A28" s="177" t="s">
        <v>16</v>
      </c>
      <c r="B28" s="178">
        <v>2374</v>
      </c>
      <c r="C28" s="252"/>
      <c r="D28" s="253"/>
      <c r="E28" s="254"/>
      <c r="F28" s="245"/>
      <c r="G28" s="245"/>
      <c r="H28" s="255"/>
      <c r="I28" s="256"/>
      <c r="J28" s="257"/>
      <c r="K28" s="245"/>
      <c r="L28" s="256"/>
      <c r="M28" s="258"/>
      <c r="N28" s="185">
        <f t="shared" si="3"/>
        <v>1899.2</v>
      </c>
      <c r="O28" s="185"/>
    </row>
    <row r="29" spans="1:15" ht="24">
      <c r="A29" s="177" t="s">
        <v>17</v>
      </c>
      <c r="B29" s="178">
        <v>335</v>
      </c>
      <c r="C29" s="252"/>
      <c r="D29" s="253"/>
      <c r="E29" s="254"/>
      <c r="F29" s="245"/>
      <c r="G29" s="245"/>
      <c r="H29" s="255"/>
      <c r="I29" s="256"/>
      <c r="J29" s="257"/>
      <c r="K29" s="245"/>
      <c r="L29" s="256"/>
      <c r="M29" s="258"/>
      <c r="N29" s="185">
        <f t="shared" si="3"/>
        <v>268</v>
      </c>
      <c r="O29" s="185"/>
    </row>
    <row r="30" spans="1:15" ht="24">
      <c r="A30" s="177" t="s">
        <v>18</v>
      </c>
      <c r="B30" s="178">
        <v>1300</v>
      </c>
      <c r="C30" s="252"/>
      <c r="D30" s="253"/>
      <c r="E30" s="254"/>
      <c r="F30" s="245"/>
      <c r="G30" s="245"/>
      <c r="H30" s="255"/>
      <c r="I30" s="256"/>
      <c r="J30" s="257"/>
      <c r="K30" s="245"/>
      <c r="L30" s="256"/>
      <c r="M30" s="258"/>
      <c r="N30" s="185">
        <f t="shared" si="3"/>
        <v>1040</v>
      </c>
      <c r="O30" s="185"/>
    </row>
    <row r="31" spans="1:15" ht="24">
      <c r="A31" s="186" t="s">
        <v>251</v>
      </c>
      <c r="B31" s="188">
        <f>SUM(B23:B30)</f>
        <v>9500</v>
      </c>
      <c r="C31" s="259"/>
      <c r="D31" s="260"/>
      <c r="E31" s="261"/>
      <c r="F31" s="262"/>
      <c r="G31" s="262"/>
      <c r="H31" s="263"/>
      <c r="I31" s="264"/>
      <c r="J31" s="263"/>
      <c r="K31" s="245"/>
      <c r="L31" s="256"/>
      <c r="M31" s="258"/>
      <c r="N31" s="185">
        <f t="shared" si="3"/>
        <v>7600</v>
      </c>
      <c r="O31" s="185"/>
    </row>
    <row r="32" spans="1:15">
      <c r="M32" s="174" t="s">
        <v>113</v>
      </c>
    </row>
  </sheetData>
  <mergeCells count="14">
    <mergeCell ref="L21:L22"/>
    <mergeCell ref="M21:M22"/>
    <mergeCell ref="A21:A22"/>
    <mergeCell ref="B21:B22"/>
    <mergeCell ref="C21:C22"/>
    <mergeCell ref="D21:D22"/>
    <mergeCell ref="E21:E22"/>
    <mergeCell ref="H21:J21"/>
    <mergeCell ref="A20:B20"/>
    <mergeCell ref="A1:H1"/>
    <mergeCell ref="A2:D2"/>
    <mergeCell ref="A3:A4"/>
    <mergeCell ref="D3:D4"/>
    <mergeCell ref="A19:B19"/>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sheetPr>
    <tabColor rgb="FFCC66FF"/>
  </sheetPr>
  <dimension ref="A1:AE22"/>
  <sheetViews>
    <sheetView workbookViewId="0">
      <selection sqref="A1:AE16"/>
    </sheetView>
  </sheetViews>
  <sheetFormatPr defaultRowHeight="21.75"/>
  <cols>
    <col min="1" max="1" width="11.125" style="103" customWidth="1"/>
    <col min="2" max="2" width="6.75" style="103" customWidth="1"/>
    <col min="3" max="3" width="5.875" style="103" customWidth="1"/>
    <col min="4" max="4" width="9.5" style="103" customWidth="1"/>
    <col min="5" max="5" width="10" style="103" customWidth="1"/>
    <col min="6" max="6" width="10.375" style="103" customWidth="1"/>
    <col min="7" max="7" width="9.375" style="103" customWidth="1"/>
    <col min="8" max="8" width="6.5" style="103" hidden="1" customWidth="1"/>
    <col min="9" max="9" width="9.75" style="103" customWidth="1"/>
    <col min="10" max="10" width="11.125" style="103" customWidth="1"/>
    <col min="11" max="11" width="6.5" style="103" hidden="1" customWidth="1"/>
    <col min="12" max="12" width="5.625" style="103" hidden="1" customWidth="1"/>
    <col min="13" max="13" width="8.625" style="103" hidden="1" customWidth="1"/>
    <col min="14" max="14" width="6.5" style="103" hidden="1" customWidth="1"/>
    <col min="15" max="16" width="5.625" style="103" hidden="1" customWidth="1"/>
    <col min="17" max="17" width="7.75" style="103" customWidth="1"/>
    <col min="18" max="18" width="8" style="103" customWidth="1"/>
    <col min="19" max="19" width="9.75" style="103" customWidth="1"/>
    <col min="20" max="20" width="7.25" style="103" customWidth="1"/>
    <col min="21" max="21" width="5.875" style="103" customWidth="1"/>
    <col min="22" max="22" width="6.75" style="103" customWidth="1"/>
    <col min="23" max="23" width="7.375" style="103" customWidth="1"/>
    <col min="24" max="24" width="8.25" style="103" customWidth="1"/>
    <col min="25" max="25" width="9.125" style="103" customWidth="1"/>
    <col min="26" max="27" width="0" style="103" hidden="1" customWidth="1"/>
    <col min="28" max="28" width="13" style="103" hidden="1" customWidth="1"/>
    <col min="29" max="29" width="7.375" style="103" customWidth="1"/>
    <col min="30" max="30" width="8.25" style="103" customWidth="1"/>
    <col min="31" max="31" width="9.125" style="103" customWidth="1"/>
    <col min="32" max="256" width="9" style="103"/>
    <col min="257" max="257" width="11.125" style="103" customWidth="1"/>
    <col min="258" max="258" width="6.75" style="103" customWidth="1"/>
    <col min="259" max="259" width="5.875" style="103" customWidth="1"/>
    <col min="260" max="260" width="9.5" style="103" customWidth="1"/>
    <col min="261" max="261" width="10" style="103" customWidth="1"/>
    <col min="262" max="262" width="10.375" style="103" customWidth="1"/>
    <col min="263" max="263" width="9.375" style="103" customWidth="1"/>
    <col min="264" max="264" width="6.5" style="103" customWidth="1"/>
    <col min="265" max="265" width="5.25" style="103" customWidth="1"/>
    <col min="266" max="266" width="8.125" style="103" customWidth="1"/>
    <col min="267" max="267" width="6.5" style="103" customWidth="1"/>
    <col min="268" max="268" width="5.625" style="103" customWidth="1"/>
    <col min="269" max="269" width="8.625" style="103" customWidth="1"/>
    <col min="270" max="270" width="6.5" style="103" customWidth="1"/>
    <col min="271" max="272" width="5.625" style="103" customWidth="1"/>
    <col min="273" max="273" width="7.75" style="103" customWidth="1"/>
    <col min="274" max="274" width="8" style="103" customWidth="1"/>
    <col min="275" max="275" width="9.75" style="103" customWidth="1"/>
    <col min="276" max="276" width="7.25" style="103" customWidth="1"/>
    <col min="277" max="277" width="5.875" style="103" customWidth="1"/>
    <col min="278" max="278" width="6.75" style="103" customWidth="1"/>
    <col min="279" max="279" width="7.375" style="103" customWidth="1"/>
    <col min="280" max="280" width="8.25" style="103" customWidth="1"/>
    <col min="281" max="281" width="9.125" style="103" customWidth="1"/>
    <col min="282" max="284" width="0" style="103" hidden="1" customWidth="1"/>
    <col min="285" max="285" width="7.375" style="103" customWidth="1"/>
    <col min="286" max="286" width="8.25" style="103" customWidth="1"/>
    <col min="287" max="287" width="9.125" style="103" customWidth="1"/>
    <col min="288" max="512" width="9" style="103"/>
    <col min="513" max="513" width="11.125" style="103" customWidth="1"/>
    <col min="514" max="514" width="6.75" style="103" customWidth="1"/>
    <col min="515" max="515" width="5.875" style="103" customWidth="1"/>
    <col min="516" max="516" width="9.5" style="103" customWidth="1"/>
    <col min="517" max="517" width="10" style="103" customWidth="1"/>
    <col min="518" max="518" width="10.375" style="103" customWidth="1"/>
    <col min="519" max="519" width="9.375" style="103" customWidth="1"/>
    <col min="520" max="520" width="6.5" style="103" customWidth="1"/>
    <col min="521" max="521" width="5.25" style="103" customWidth="1"/>
    <col min="522" max="522" width="8.125" style="103" customWidth="1"/>
    <col min="523" max="523" width="6.5" style="103" customWidth="1"/>
    <col min="524" max="524" width="5.625" style="103" customWidth="1"/>
    <col min="525" max="525" width="8.625" style="103" customWidth="1"/>
    <col min="526" max="526" width="6.5" style="103" customWidth="1"/>
    <col min="527" max="528" width="5.625" style="103" customWidth="1"/>
    <col min="529" max="529" width="7.75" style="103" customWidth="1"/>
    <col min="530" max="530" width="8" style="103" customWidth="1"/>
    <col min="531" max="531" width="9.75" style="103" customWidth="1"/>
    <col min="532" max="532" width="7.25" style="103" customWidth="1"/>
    <col min="533" max="533" width="5.875" style="103" customWidth="1"/>
    <col min="534" max="534" width="6.75" style="103" customWidth="1"/>
    <col min="535" max="535" width="7.375" style="103" customWidth="1"/>
    <col min="536" max="536" width="8.25" style="103" customWidth="1"/>
    <col min="537" max="537" width="9.125" style="103" customWidth="1"/>
    <col min="538" max="540" width="0" style="103" hidden="1" customWidth="1"/>
    <col min="541" max="541" width="7.375" style="103" customWidth="1"/>
    <col min="542" max="542" width="8.25" style="103" customWidth="1"/>
    <col min="543" max="543" width="9.125" style="103" customWidth="1"/>
    <col min="544" max="768" width="9" style="103"/>
    <col min="769" max="769" width="11.125" style="103" customWidth="1"/>
    <col min="770" max="770" width="6.75" style="103" customWidth="1"/>
    <col min="771" max="771" width="5.875" style="103" customWidth="1"/>
    <col min="772" max="772" width="9.5" style="103" customWidth="1"/>
    <col min="773" max="773" width="10" style="103" customWidth="1"/>
    <col min="774" max="774" width="10.375" style="103" customWidth="1"/>
    <col min="775" max="775" width="9.375" style="103" customWidth="1"/>
    <col min="776" max="776" width="6.5" style="103" customWidth="1"/>
    <col min="777" max="777" width="5.25" style="103" customWidth="1"/>
    <col min="778" max="778" width="8.125" style="103" customWidth="1"/>
    <col min="779" max="779" width="6.5" style="103" customWidth="1"/>
    <col min="780" max="780" width="5.625" style="103" customWidth="1"/>
    <col min="781" max="781" width="8.625" style="103" customWidth="1"/>
    <col min="782" max="782" width="6.5" style="103" customWidth="1"/>
    <col min="783" max="784" width="5.625" style="103" customWidth="1"/>
    <col min="785" max="785" width="7.75" style="103" customWidth="1"/>
    <col min="786" max="786" width="8" style="103" customWidth="1"/>
    <col min="787" max="787" width="9.75" style="103" customWidth="1"/>
    <col min="788" max="788" width="7.25" style="103" customWidth="1"/>
    <col min="789" max="789" width="5.875" style="103" customWidth="1"/>
    <col min="790" max="790" width="6.75" style="103" customWidth="1"/>
    <col min="791" max="791" width="7.375" style="103" customWidth="1"/>
    <col min="792" max="792" width="8.25" style="103" customWidth="1"/>
    <col min="793" max="793" width="9.125" style="103" customWidth="1"/>
    <col min="794" max="796" width="0" style="103" hidden="1" customWidth="1"/>
    <col min="797" max="797" width="7.375" style="103" customWidth="1"/>
    <col min="798" max="798" width="8.25" style="103" customWidth="1"/>
    <col min="799" max="799" width="9.125" style="103" customWidth="1"/>
    <col min="800" max="1024" width="9" style="103"/>
    <col min="1025" max="1025" width="11.125" style="103" customWidth="1"/>
    <col min="1026" max="1026" width="6.75" style="103" customWidth="1"/>
    <col min="1027" max="1027" width="5.875" style="103" customWidth="1"/>
    <col min="1028" max="1028" width="9.5" style="103" customWidth="1"/>
    <col min="1029" max="1029" width="10" style="103" customWidth="1"/>
    <col min="1030" max="1030" width="10.375" style="103" customWidth="1"/>
    <col min="1031" max="1031" width="9.375" style="103" customWidth="1"/>
    <col min="1032" max="1032" width="6.5" style="103" customWidth="1"/>
    <col min="1033" max="1033" width="5.25" style="103" customWidth="1"/>
    <col min="1034" max="1034" width="8.125" style="103" customWidth="1"/>
    <col min="1035" max="1035" width="6.5" style="103" customWidth="1"/>
    <col min="1036" max="1036" width="5.625" style="103" customWidth="1"/>
    <col min="1037" max="1037" width="8.625" style="103" customWidth="1"/>
    <col min="1038" max="1038" width="6.5" style="103" customWidth="1"/>
    <col min="1039" max="1040" width="5.625" style="103" customWidth="1"/>
    <col min="1041" max="1041" width="7.75" style="103" customWidth="1"/>
    <col min="1042" max="1042" width="8" style="103" customWidth="1"/>
    <col min="1043" max="1043" width="9.75" style="103" customWidth="1"/>
    <col min="1044" max="1044" width="7.25" style="103" customWidth="1"/>
    <col min="1045" max="1045" width="5.875" style="103" customWidth="1"/>
    <col min="1046" max="1046" width="6.75" style="103" customWidth="1"/>
    <col min="1047" max="1047" width="7.375" style="103" customWidth="1"/>
    <col min="1048" max="1048" width="8.25" style="103" customWidth="1"/>
    <col min="1049" max="1049" width="9.125" style="103" customWidth="1"/>
    <col min="1050" max="1052" width="0" style="103" hidden="1" customWidth="1"/>
    <col min="1053" max="1053" width="7.375" style="103" customWidth="1"/>
    <col min="1054" max="1054" width="8.25" style="103" customWidth="1"/>
    <col min="1055" max="1055" width="9.125" style="103" customWidth="1"/>
    <col min="1056" max="1280" width="9" style="103"/>
    <col min="1281" max="1281" width="11.125" style="103" customWidth="1"/>
    <col min="1282" max="1282" width="6.75" style="103" customWidth="1"/>
    <col min="1283" max="1283" width="5.875" style="103" customWidth="1"/>
    <col min="1284" max="1284" width="9.5" style="103" customWidth="1"/>
    <col min="1285" max="1285" width="10" style="103" customWidth="1"/>
    <col min="1286" max="1286" width="10.375" style="103" customWidth="1"/>
    <col min="1287" max="1287" width="9.375" style="103" customWidth="1"/>
    <col min="1288" max="1288" width="6.5" style="103" customWidth="1"/>
    <col min="1289" max="1289" width="5.25" style="103" customWidth="1"/>
    <col min="1290" max="1290" width="8.125" style="103" customWidth="1"/>
    <col min="1291" max="1291" width="6.5" style="103" customWidth="1"/>
    <col min="1292" max="1292" width="5.625" style="103" customWidth="1"/>
    <col min="1293" max="1293" width="8.625" style="103" customWidth="1"/>
    <col min="1294" max="1294" width="6.5" style="103" customWidth="1"/>
    <col min="1295" max="1296" width="5.625" style="103" customWidth="1"/>
    <col min="1297" max="1297" width="7.75" style="103" customWidth="1"/>
    <col min="1298" max="1298" width="8" style="103" customWidth="1"/>
    <col min="1299" max="1299" width="9.75" style="103" customWidth="1"/>
    <col min="1300" max="1300" width="7.25" style="103" customWidth="1"/>
    <col min="1301" max="1301" width="5.875" style="103" customWidth="1"/>
    <col min="1302" max="1302" width="6.75" style="103" customWidth="1"/>
    <col min="1303" max="1303" width="7.375" style="103" customWidth="1"/>
    <col min="1304" max="1304" width="8.25" style="103" customWidth="1"/>
    <col min="1305" max="1305" width="9.125" style="103" customWidth="1"/>
    <col min="1306" max="1308" width="0" style="103" hidden="1" customWidth="1"/>
    <col min="1309" max="1309" width="7.375" style="103" customWidth="1"/>
    <col min="1310" max="1310" width="8.25" style="103" customWidth="1"/>
    <col min="1311" max="1311" width="9.125" style="103" customWidth="1"/>
    <col min="1312" max="1536" width="9" style="103"/>
    <col min="1537" max="1537" width="11.125" style="103" customWidth="1"/>
    <col min="1538" max="1538" width="6.75" style="103" customWidth="1"/>
    <col min="1539" max="1539" width="5.875" style="103" customWidth="1"/>
    <col min="1540" max="1540" width="9.5" style="103" customWidth="1"/>
    <col min="1541" max="1541" width="10" style="103" customWidth="1"/>
    <col min="1542" max="1542" width="10.375" style="103" customWidth="1"/>
    <col min="1543" max="1543" width="9.375" style="103" customWidth="1"/>
    <col min="1544" max="1544" width="6.5" style="103" customWidth="1"/>
    <col min="1545" max="1545" width="5.25" style="103" customWidth="1"/>
    <col min="1546" max="1546" width="8.125" style="103" customWidth="1"/>
    <col min="1547" max="1547" width="6.5" style="103" customWidth="1"/>
    <col min="1548" max="1548" width="5.625" style="103" customWidth="1"/>
    <col min="1549" max="1549" width="8.625" style="103" customWidth="1"/>
    <col min="1550" max="1550" width="6.5" style="103" customWidth="1"/>
    <col min="1551" max="1552" width="5.625" style="103" customWidth="1"/>
    <col min="1553" max="1553" width="7.75" style="103" customWidth="1"/>
    <col min="1554" max="1554" width="8" style="103" customWidth="1"/>
    <col min="1555" max="1555" width="9.75" style="103" customWidth="1"/>
    <col min="1556" max="1556" width="7.25" style="103" customWidth="1"/>
    <col min="1557" max="1557" width="5.875" style="103" customWidth="1"/>
    <col min="1558" max="1558" width="6.75" style="103" customWidth="1"/>
    <col min="1559" max="1559" width="7.375" style="103" customWidth="1"/>
    <col min="1560" max="1560" width="8.25" style="103" customWidth="1"/>
    <col min="1561" max="1561" width="9.125" style="103" customWidth="1"/>
    <col min="1562" max="1564" width="0" style="103" hidden="1" customWidth="1"/>
    <col min="1565" max="1565" width="7.375" style="103" customWidth="1"/>
    <col min="1566" max="1566" width="8.25" style="103" customWidth="1"/>
    <col min="1567" max="1567" width="9.125" style="103" customWidth="1"/>
    <col min="1568" max="1792" width="9" style="103"/>
    <col min="1793" max="1793" width="11.125" style="103" customWidth="1"/>
    <col min="1794" max="1794" width="6.75" style="103" customWidth="1"/>
    <col min="1795" max="1795" width="5.875" style="103" customWidth="1"/>
    <col min="1796" max="1796" width="9.5" style="103" customWidth="1"/>
    <col min="1797" max="1797" width="10" style="103" customWidth="1"/>
    <col min="1798" max="1798" width="10.375" style="103" customWidth="1"/>
    <col min="1799" max="1799" width="9.375" style="103" customWidth="1"/>
    <col min="1800" max="1800" width="6.5" style="103" customWidth="1"/>
    <col min="1801" max="1801" width="5.25" style="103" customWidth="1"/>
    <col min="1802" max="1802" width="8.125" style="103" customWidth="1"/>
    <col min="1803" max="1803" width="6.5" style="103" customWidth="1"/>
    <col min="1804" max="1804" width="5.625" style="103" customWidth="1"/>
    <col min="1805" max="1805" width="8.625" style="103" customWidth="1"/>
    <col min="1806" max="1806" width="6.5" style="103" customWidth="1"/>
    <col min="1807" max="1808" width="5.625" style="103" customWidth="1"/>
    <col min="1809" max="1809" width="7.75" style="103" customWidth="1"/>
    <col min="1810" max="1810" width="8" style="103" customWidth="1"/>
    <col min="1811" max="1811" width="9.75" style="103" customWidth="1"/>
    <col min="1812" max="1812" width="7.25" style="103" customWidth="1"/>
    <col min="1813" max="1813" width="5.875" style="103" customWidth="1"/>
    <col min="1814" max="1814" width="6.75" style="103" customWidth="1"/>
    <col min="1815" max="1815" width="7.375" style="103" customWidth="1"/>
    <col min="1816" max="1816" width="8.25" style="103" customWidth="1"/>
    <col min="1817" max="1817" width="9.125" style="103" customWidth="1"/>
    <col min="1818" max="1820" width="0" style="103" hidden="1" customWidth="1"/>
    <col min="1821" max="1821" width="7.375" style="103" customWidth="1"/>
    <col min="1822" max="1822" width="8.25" style="103" customWidth="1"/>
    <col min="1823" max="1823" width="9.125" style="103" customWidth="1"/>
    <col min="1824" max="2048" width="9" style="103"/>
    <col min="2049" max="2049" width="11.125" style="103" customWidth="1"/>
    <col min="2050" max="2050" width="6.75" style="103" customWidth="1"/>
    <col min="2051" max="2051" width="5.875" style="103" customWidth="1"/>
    <col min="2052" max="2052" width="9.5" style="103" customWidth="1"/>
    <col min="2053" max="2053" width="10" style="103" customWidth="1"/>
    <col min="2054" max="2054" width="10.375" style="103" customWidth="1"/>
    <col min="2055" max="2055" width="9.375" style="103" customWidth="1"/>
    <col min="2056" max="2056" width="6.5" style="103" customWidth="1"/>
    <col min="2057" max="2057" width="5.25" style="103" customWidth="1"/>
    <col min="2058" max="2058" width="8.125" style="103" customWidth="1"/>
    <col min="2059" max="2059" width="6.5" style="103" customWidth="1"/>
    <col min="2060" max="2060" width="5.625" style="103" customWidth="1"/>
    <col min="2061" max="2061" width="8.625" style="103" customWidth="1"/>
    <col min="2062" max="2062" width="6.5" style="103" customWidth="1"/>
    <col min="2063" max="2064" width="5.625" style="103" customWidth="1"/>
    <col min="2065" max="2065" width="7.75" style="103" customWidth="1"/>
    <col min="2066" max="2066" width="8" style="103" customWidth="1"/>
    <col min="2067" max="2067" width="9.75" style="103" customWidth="1"/>
    <col min="2068" max="2068" width="7.25" style="103" customWidth="1"/>
    <col min="2069" max="2069" width="5.875" style="103" customWidth="1"/>
    <col min="2070" max="2070" width="6.75" style="103" customWidth="1"/>
    <col min="2071" max="2071" width="7.375" style="103" customWidth="1"/>
    <col min="2072" max="2072" width="8.25" style="103" customWidth="1"/>
    <col min="2073" max="2073" width="9.125" style="103" customWidth="1"/>
    <col min="2074" max="2076" width="0" style="103" hidden="1" customWidth="1"/>
    <col min="2077" max="2077" width="7.375" style="103" customWidth="1"/>
    <col min="2078" max="2078" width="8.25" style="103" customWidth="1"/>
    <col min="2079" max="2079" width="9.125" style="103" customWidth="1"/>
    <col min="2080" max="2304" width="9" style="103"/>
    <col min="2305" max="2305" width="11.125" style="103" customWidth="1"/>
    <col min="2306" max="2306" width="6.75" style="103" customWidth="1"/>
    <col min="2307" max="2307" width="5.875" style="103" customWidth="1"/>
    <col min="2308" max="2308" width="9.5" style="103" customWidth="1"/>
    <col min="2309" max="2309" width="10" style="103" customWidth="1"/>
    <col min="2310" max="2310" width="10.375" style="103" customWidth="1"/>
    <col min="2311" max="2311" width="9.375" style="103" customWidth="1"/>
    <col min="2312" max="2312" width="6.5" style="103" customWidth="1"/>
    <col min="2313" max="2313" width="5.25" style="103" customWidth="1"/>
    <col min="2314" max="2314" width="8.125" style="103" customWidth="1"/>
    <col min="2315" max="2315" width="6.5" style="103" customWidth="1"/>
    <col min="2316" max="2316" width="5.625" style="103" customWidth="1"/>
    <col min="2317" max="2317" width="8.625" style="103" customWidth="1"/>
    <col min="2318" max="2318" width="6.5" style="103" customWidth="1"/>
    <col min="2319" max="2320" width="5.625" style="103" customWidth="1"/>
    <col min="2321" max="2321" width="7.75" style="103" customWidth="1"/>
    <col min="2322" max="2322" width="8" style="103" customWidth="1"/>
    <col min="2323" max="2323" width="9.75" style="103" customWidth="1"/>
    <col min="2324" max="2324" width="7.25" style="103" customWidth="1"/>
    <col min="2325" max="2325" width="5.875" style="103" customWidth="1"/>
    <col min="2326" max="2326" width="6.75" style="103" customWidth="1"/>
    <col min="2327" max="2327" width="7.375" style="103" customWidth="1"/>
    <col min="2328" max="2328" width="8.25" style="103" customWidth="1"/>
    <col min="2329" max="2329" width="9.125" style="103" customWidth="1"/>
    <col min="2330" max="2332" width="0" style="103" hidden="1" customWidth="1"/>
    <col min="2333" max="2333" width="7.375" style="103" customWidth="1"/>
    <col min="2334" max="2334" width="8.25" style="103" customWidth="1"/>
    <col min="2335" max="2335" width="9.125" style="103" customWidth="1"/>
    <col min="2336" max="2560" width="9" style="103"/>
    <col min="2561" max="2561" width="11.125" style="103" customWidth="1"/>
    <col min="2562" max="2562" width="6.75" style="103" customWidth="1"/>
    <col min="2563" max="2563" width="5.875" style="103" customWidth="1"/>
    <col min="2564" max="2564" width="9.5" style="103" customWidth="1"/>
    <col min="2565" max="2565" width="10" style="103" customWidth="1"/>
    <col min="2566" max="2566" width="10.375" style="103" customWidth="1"/>
    <col min="2567" max="2567" width="9.375" style="103" customWidth="1"/>
    <col min="2568" max="2568" width="6.5" style="103" customWidth="1"/>
    <col min="2569" max="2569" width="5.25" style="103" customWidth="1"/>
    <col min="2570" max="2570" width="8.125" style="103" customWidth="1"/>
    <col min="2571" max="2571" width="6.5" style="103" customWidth="1"/>
    <col min="2572" max="2572" width="5.625" style="103" customWidth="1"/>
    <col min="2573" max="2573" width="8.625" style="103" customWidth="1"/>
    <col min="2574" max="2574" width="6.5" style="103" customWidth="1"/>
    <col min="2575" max="2576" width="5.625" style="103" customWidth="1"/>
    <col min="2577" max="2577" width="7.75" style="103" customWidth="1"/>
    <col min="2578" max="2578" width="8" style="103" customWidth="1"/>
    <col min="2579" max="2579" width="9.75" style="103" customWidth="1"/>
    <col min="2580" max="2580" width="7.25" style="103" customWidth="1"/>
    <col min="2581" max="2581" width="5.875" style="103" customWidth="1"/>
    <col min="2582" max="2582" width="6.75" style="103" customWidth="1"/>
    <col min="2583" max="2583" width="7.375" style="103" customWidth="1"/>
    <col min="2584" max="2584" width="8.25" style="103" customWidth="1"/>
    <col min="2585" max="2585" width="9.125" style="103" customWidth="1"/>
    <col min="2586" max="2588" width="0" style="103" hidden="1" customWidth="1"/>
    <col min="2589" max="2589" width="7.375" style="103" customWidth="1"/>
    <col min="2590" max="2590" width="8.25" style="103" customWidth="1"/>
    <col min="2591" max="2591" width="9.125" style="103" customWidth="1"/>
    <col min="2592" max="2816" width="9" style="103"/>
    <col min="2817" max="2817" width="11.125" style="103" customWidth="1"/>
    <col min="2818" max="2818" width="6.75" style="103" customWidth="1"/>
    <col min="2819" max="2819" width="5.875" style="103" customWidth="1"/>
    <col min="2820" max="2820" width="9.5" style="103" customWidth="1"/>
    <col min="2821" max="2821" width="10" style="103" customWidth="1"/>
    <col min="2822" max="2822" width="10.375" style="103" customWidth="1"/>
    <col min="2823" max="2823" width="9.375" style="103" customWidth="1"/>
    <col min="2824" max="2824" width="6.5" style="103" customWidth="1"/>
    <col min="2825" max="2825" width="5.25" style="103" customWidth="1"/>
    <col min="2826" max="2826" width="8.125" style="103" customWidth="1"/>
    <col min="2827" max="2827" width="6.5" style="103" customWidth="1"/>
    <col min="2828" max="2828" width="5.625" style="103" customWidth="1"/>
    <col min="2829" max="2829" width="8.625" style="103" customWidth="1"/>
    <col min="2830" max="2830" width="6.5" style="103" customWidth="1"/>
    <col min="2831" max="2832" width="5.625" style="103" customWidth="1"/>
    <col min="2833" max="2833" width="7.75" style="103" customWidth="1"/>
    <col min="2834" max="2834" width="8" style="103" customWidth="1"/>
    <col min="2835" max="2835" width="9.75" style="103" customWidth="1"/>
    <col min="2836" max="2836" width="7.25" style="103" customWidth="1"/>
    <col min="2837" max="2837" width="5.875" style="103" customWidth="1"/>
    <col min="2838" max="2838" width="6.75" style="103" customWidth="1"/>
    <col min="2839" max="2839" width="7.375" style="103" customWidth="1"/>
    <col min="2840" max="2840" width="8.25" style="103" customWidth="1"/>
    <col min="2841" max="2841" width="9.125" style="103" customWidth="1"/>
    <col min="2842" max="2844" width="0" style="103" hidden="1" customWidth="1"/>
    <col min="2845" max="2845" width="7.375" style="103" customWidth="1"/>
    <col min="2846" max="2846" width="8.25" style="103" customWidth="1"/>
    <col min="2847" max="2847" width="9.125" style="103" customWidth="1"/>
    <col min="2848" max="3072" width="9" style="103"/>
    <col min="3073" max="3073" width="11.125" style="103" customWidth="1"/>
    <col min="3074" max="3074" width="6.75" style="103" customWidth="1"/>
    <col min="3075" max="3075" width="5.875" style="103" customWidth="1"/>
    <col min="3076" max="3076" width="9.5" style="103" customWidth="1"/>
    <col min="3077" max="3077" width="10" style="103" customWidth="1"/>
    <col min="3078" max="3078" width="10.375" style="103" customWidth="1"/>
    <col min="3079" max="3079" width="9.375" style="103" customWidth="1"/>
    <col min="3080" max="3080" width="6.5" style="103" customWidth="1"/>
    <col min="3081" max="3081" width="5.25" style="103" customWidth="1"/>
    <col min="3082" max="3082" width="8.125" style="103" customWidth="1"/>
    <col min="3083" max="3083" width="6.5" style="103" customWidth="1"/>
    <col min="3084" max="3084" width="5.625" style="103" customWidth="1"/>
    <col min="3085" max="3085" width="8.625" style="103" customWidth="1"/>
    <col min="3086" max="3086" width="6.5" style="103" customWidth="1"/>
    <col min="3087" max="3088" width="5.625" style="103" customWidth="1"/>
    <col min="3089" max="3089" width="7.75" style="103" customWidth="1"/>
    <col min="3090" max="3090" width="8" style="103" customWidth="1"/>
    <col min="3091" max="3091" width="9.75" style="103" customWidth="1"/>
    <col min="3092" max="3092" width="7.25" style="103" customWidth="1"/>
    <col min="3093" max="3093" width="5.875" style="103" customWidth="1"/>
    <col min="3094" max="3094" width="6.75" style="103" customWidth="1"/>
    <col min="3095" max="3095" width="7.375" style="103" customWidth="1"/>
    <col min="3096" max="3096" width="8.25" style="103" customWidth="1"/>
    <col min="3097" max="3097" width="9.125" style="103" customWidth="1"/>
    <col min="3098" max="3100" width="0" style="103" hidden="1" customWidth="1"/>
    <col min="3101" max="3101" width="7.375" style="103" customWidth="1"/>
    <col min="3102" max="3102" width="8.25" style="103" customWidth="1"/>
    <col min="3103" max="3103" width="9.125" style="103" customWidth="1"/>
    <col min="3104" max="3328" width="9" style="103"/>
    <col min="3329" max="3329" width="11.125" style="103" customWidth="1"/>
    <col min="3330" max="3330" width="6.75" style="103" customWidth="1"/>
    <col min="3331" max="3331" width="5.875" style="103" customWidth="1"/>
    <col min="3332" max="3332" width="9.5" style="103" customWidth="1"/>
    <col min="3333" max="3333" width="10" style="103" customWidth="1"/>
    <col min="3334" max="3334" width="10.375" style="103" customWidth="1"/>
    <col min="3335" max="3335" width="9.375" style="103" customWidth="1"/>
    <col min="3336" max="3336" width="6.5" style="103" customWidth="1"/>
    <col min="3337" max="3337" width="5.25" style="103" customWidth="1"/>
    <col min="3338" max="3338" width="8.125" style="103" customWidth="1"/>
    <col min="3339" max="3339" width="6.5" style="103" customWidth="1"/>
    <col min="3340" max="3340" width="5.625" style="103" customWidth="1"/>
    <col min="3341" max="3341" width="8.625" style="103" customWidth="1"/>
    <col min="3342" max="3342" width="6.5" style="103" customWidth="1"/>
    <col min="3343" max="3344" width="5.625" style="103" customWidth="1"/>
    <col min="3345" max="3345" width="7.75" style="103" customWidth="1"/>
    <col min="3346" max="3346" width="8" style="103" customWidth="1"/>
    <col min="3347" max="3347" width="9.75" style="103" customWidth="1"/>
    <col min="3348" max="3348" width="7.25" style="103" customWidth="1"/>
    <col min="3349" max="3349" width="5.875" style="103" customWidth="1"/>
    <col min="3350" max="3350" width="6.75" style="103" customWidth="1"/>
    <col min="3351" max="3351" width="7.375" style="103" customWidth="1"/>
    <col min="3352" max="3352" width="8.25" style="103" customWidth="1"/>
    <col min="3353" max="3353" width="9.125" style="103" customWidth="1"/>
    <col min="3354" max="3356" width="0" style="103" hidden="1" customWidth="1"/>
    <col min="3357" max="3357" width="7.375" style="103" customWidth="1"/>
    <col min="3358" max="3358" width="8.25" style="103" customWidth="1"/>
    <col min="3359" max="3359" width="9.125" style="103" customWidth="1"/>
    <col min="3360" max="3584" width="9" style="103"/>
    <col min="3585" max="3585" width="11.125" style="103" customWidth="1"/>
    <col min="3586" max="3586" width="6.75" style="103" customWidth="1"/>
    <col min="3587" max="3587" width="5.875" style="103" customWidth="1"/>
    <col min="3588" max="3588" width="9.5" style="103" customWidth="1"/>
    <col min="3589" max="3589" width="10" style="103" customWidth="1"/>
    <col min="3590" max="3590" width="10.375" style="103" customWidth="1"/>
    <col min="3591" max="3591" width="9.375" style="103" customWidth="1"/>
    <col min="3592" max="3592" width="6.5" style="103" customWidth="1"/>
    <col min="3593" max="3593" width="5.25" style="103" customWidth="1"/>
    <col min="3594" max="3594" width="8.125" style="103" customWidth="1"/>
    <col min="3595" max="3595" width="6.5" style="103" customWidth="1"/>
    <col min="3596" max="3596" width="5.625" style="103" customWidth="1"/>
    <col min="3597" max="3597" width="8.625" style="103" customWidth="1"/>
    <col min="3598" max="3598" width="6.5" style="103" customWidth="1"/>
    <col min="3599" max="3600" width="5.625" style="103" customWidth="1"/>
    <col min="3601" max="3601" width="7.75" style="103" customWidth="1"/>
    <col min="3602" max="3602" width="8" style="103" customWidth="1"/>
    <col min="3603" max="3603" width="9.75" style="103" customWidth="1"/>
    <col min="3604" max="3604" width="7.25" style="103" customWidth="1"/>
    <col min="3605" max="3605" width="5.875" style="103" customWidth="1"/>
    <col min="3606" max="3606" width="6.75" style="103" customWidth="1"/>
    <col min="3607" max="3607" width="7.375" style="103" customWidth="1"/>
    <col min="3608" max="3608" width="8.25" style="103" customWidth="1"/>
    <col min="3609" max="3609" width="9.125" style="103" customWidth="1"/>
    <col min="3610" max="3612" width="0" style="103" hidden="1" customWidth="1"/>
    <col min="3613" max="3613" width="7.375" style="103" customWidth="1"/>
    <col min="3614" max="3614" width="8.25" style="103" customWidth="1"/>
    <col min="3615" max="3615" width="9.125" style="103" customWidth="1"/>
    <col min="3616" max="3840" width="9" style="103"/>
    <col min="3841" max="3841" width="11.125" style="103" customWidth="1"/>
    <col min="3842" max="3842" width="6.75" style="103" customWidth="1"/>
    <col min="3843" max="3843" width="5.875" style="103" customWidth="1"/>
    <col min="3844" max="3844" width="9.5" style="103" customWidth="1"/>
    <col min="3845" max="3845" width="10" style="103" customWidth="1"/>
    <col min="3846" max="3846" width="10.375" style="103" customWidth="1"/>
    <col min="3847" max="3847" width="9.375" style="103" customWidth="1"/>
    <col min="3848" max="3848" width="6.5" style="103" customWidth="1"/>
    <col min="3849" max="3849" width="5.25" style="103" customWidth="1"/>
    <col min="3850" max="3850" width="8.125" style="103" customWidth="1"/>
    <col min="3851" max="3851" width="6.5" style="103" customWidth="1"/>
    <col min="3852" max="3852" width="5.625" style="103" customWidth="1"/>
    <col min="3853" max="3853" width="8.625" style="103" customWidth="1"/>
    <col min="3854" max="3854" width="6.5" style="103" customWidth="1"/>
    <col min="3855" max="3856" width="5.625" style="103" customWidth="1"/>
    <col min="3857" max="3857" width="7.75" style="103" customWidth="1"/>
    <col min="3858" max="3858" width="8" style="103" customWidth="1"/>
    <col min="3859" max="3859" width="9.75" style="103" customWidth="1"/>
    <col min="3860" max="3860" width="7.25" style="103" customWidth="1"/>
    <col min="3861" max="3861" width="5.875" style="103" customWidth="1"/>
    <col min="3862" max="3862" width="6.75" style="103" customWidth="1"/>
    <col min="3863" max="3863" width="7.375" style="103" customWidth="1"/>
    <col min="3864" max="3864" width="8.25" style="103" customWidth="1"/>
    <col min="3865" max="3865" width="9.125" style="103" customWidth="1"/>
    <col min="3866" max="3868" width="0" style="103" hidden="1" customWidth="1"/>
    <col min="3869" max="3869" width="7.375" style="103" customWidth="1"/>
    <col min="3870" max="3870" width="8.25" style="103" customWidth="1"/>
    <col min="3871" max="3871" width="9.125" style="103" customWidth="1"/>
    <col min="3872" max="4096" width="9" style="103"/>
    <col min="4097" max="4097" width="11.125" style="103" customWidth="1"/>
    <col min="4098" max="4098" width="6.75" style="103" customWidth="1"/>
    <col min="4099" max="4099" width="5.875" style="103" customWidth="1"/>
    <col min="4100" max="4100" width="9.5" style="103" customWidth="1"/>
    <col min="4101" max="4101" width="10" style="103" customWidth="1"/>
    <col min="4102" max="4102" width="10.375" style="103" customWidth="1"/>
    <col min="4103" max="4103" width="9.375" style="103" customWidth="1"/>
    <col min="4104" max="4104" width="6.5" style="103" customWidth="1"/>
    <col min="4105" max="4105" width="5.25" style="103" customWidth="1"/>
    <col min="4106" max="4106" width="8.125" style="103" customWidth="1"/>
    <col min="4107" max="4107" width="6.5" style="103" customWidth="1"/>
    <col min="4108" max="4108" width="5.625" style="103" customWidth="1"/>
    <col min="4109" max="4109" width="8.625" style="103" customWidth="1"/>
    <col min="4110" max="4110" width="6.5" style="103" customWidth="1"/>
    <col min="4111" max="4112" width="5.625" style="103" customWidth="1"/>
    <col min="4113" max="4113" width="7.75" style="103" customWidth="1"/>
    <col min="4114" max="4114" width="8" style="103" customWidth="1"/>
    <col min="4115" max="4115" width="9.75" style="103" customWidth="1"/>
    <col min="4116" max="4116" width="7.25" style="103" customWidth="1"/>
    <col min="4117" max="4117" width="5.875" style="103" customWidth="1"/>
    <col min="4118" max="4118" width="6.75" style="103" customWidth="1"/>
    <col min="4119" max="4119" width="7.375" style="103" customWidth="1"/>
    <col min="4120" max="4120" width="8.25" style="103" customWidth="1"/>
    <col min="4121" max="4121" width="9.125" style="103" customWidth="1"/>
    <col min="4122" max="4124" width="0" style="103" hidden="1" customWidth="1"/>
    <col min="4125" max="4125" width="7.375" style="103" customWidth="1"/>
    <col min="4126" max="4126" width="8.25" style="103" customWidth="1"/>
    <col min="4127" max="4127" width="9.125" style="103" customWidth="1"/>
    <col min="4128" max="4352" width="9" style="103"/>
    <col min="4353" max="4353" width="11.125" style="103" customWidth="1"/>
    <col min="4354" max="4354" width="6.75" style="103" customWidth="1"/>
    <col min="4355" max="4355" width="5.875" style="103" customWidth="1"/>
    <col min="4356" max="4356" width="9.5" style="103" customWidth="1"/>
    <col min="4357" max="4357" width="10" style="103" customWidth="1"/>
    <col min="4358" max="4358" width="10.375" style="103" customWidth="1"/>
    <col min="4359" max="4359" width="9.375" style="103" customWidth="1"/>
    <col min="4360" max="4360" width="6.5" style="103" customWidth="1"/>
    <col min="4361" max="4361" width="5.25" style="103" customWidth="1"/>
    <col min="4362" max="4362" width="8.125" style="103" customWidth="1"/>
    <col min="4363" max="4363" width="6.5" style="103" customWidth="1"/>
    <col min="4364" max="4364" width="5.625" style="103" customWidth="1"/>
    <col min="4365" max="4365" width="8.625" style="103" customWidth="1"/>
    <col min="4366" max="4366" width="6.5" style="103" customWidth="1"/>
    <col min="4367" max="4368" width="5.625" style="103" customWidth="1"/>
    <col min="4369" max="4369" width="7.75" style="103" customWidth="1"/>
    <col min="4370" max="4370" width="8" style="103" customWidth="1"/>
    <col min="4371" max="4371" width="9.75" style="103" customWidth="1"/>
    <col min="4372" max="4372" width="7.25" style="103" customWidth="1"/>
    <col min="4373" max="4373" width="5.875" style="103" customWidth="1"/>
    <col min="4374" max="4374" width="6.75" style="103" customWidth="1"/>
    <col min="4375" max="4375" width="7.375" style="103" customWidth="1"/>
    <col min="4376" max="4376" width="8.25" style="103" customWidth="1"/>
    <col min="4377" max="4377" width="9.125" style="103" customWidth="1"/>
    <col min="4378" max="4380" width="0" style="103" hidden="1" customWidth="1"/>
    <col min="4381" max="4381" width="7.375" style="103" customWidth="1"/>
    <col min="4382" max="4382" width="8.25" style="103" customWidth="1"/>
    <col min="4383" max="4383" width="9.125" style="103" customWidth="1"/>
    <col min="4384" max="4608" width="9" style="103"/>
    <col min="4609" max="4609" width="11.125" style="103" customWidth="1"/>
    <col min="4610" max="4610" width="6.75" style="103" customWidth="1"/>
    <col min="4611" max="4611" width="5.875" style="103" customWidth="1"/>
    <col min="4612" max="4612" width="9.5" style="103" customWidth="1"/>
    <col min="4613" max="4613" width="10" style="103" customWidth="1"/>
    <col min="4614" max="4614" width="10.375" style="103" customWidth="1"/>
    <col min="4615" max="4615" width="9.375" style="103" customWidth="1"/>
    <col min="4616" max="4616" width="6.5" style="103" customWidth="1"/>
    <col min="4617" max="4617" width="5.25" style="103" customWidth="1"/>
    <col min="4618" max="4618" width="8.125" style="103" customWidth="1"/>
    <col min="4619" max="4619" width="6.5" style="103" customWidth="1"/>
    <col min="4620" max="4620" width="5.625" style="103" customWidth="1"/>
    <col min="4621" max="4621" width="8.625" style="103" customWidth="1"/>
    <col min="4622" max="4622" width="6.5" style="103" customWidth="1"/>
    <col min="4623" max="4624" width="5.625" style="103" customWidth="1"/>
    <col min="4625" max="4625" width="7.75" style="103" customWidth="1"/>
    <col min="4626" max="4626" width="8" style="103" customWidth="1"/>
    <col min="4627" max="4627" width="9.75" style="103" customWidth="1"/>
    <col min="4628" max="4628" width="7.25" style="103" customWidth="1"/>
    <col min="4629" max="4629" width="5.875" style="103" customWidth="1"/>
    <col min="4630" max="4630" width="6.75" style="103" customWidth="1"/>
    <col min="4631" max="4631" width="7.375" style="103" customWidth="1"/>
    <col min="4632" max="4632" width="8.25" style="103" customWidth="1"/>
    <col min="4633" max="4633" width="9.125" style="103" customWidth="1"/>
    <col min="4634" max="4636" width="0" style="103" hidden="1" customWidth="1"/>
    <col min="4637" max="4637" width="7.375" style="103" customWidth="1"/>
    <col min="4638" max="4638" width="8.25" style="103" customWidth="1"/>
    <col min="4639" max="4639" width="9.125" style="103" customWidth="1"/>
    <col min="4640" max="4864" width="9" style="103"/>
    <col min="4865" max="4865" width="11.125" style="103" customWidth="1"/>
    <col min="4866" max="4866" width="6.75" style="103" customWidth="1"/>
    <col min="4867" max="4867" width="5.875" style="103" customWidth="1"/>
    <col min="4868" max="4868" width="9.5" style="103" customWidth="1"/>
    <col min="4869" max="4869" width="10" style="103" customWidth="1"/>
    <col min="4870" max="4870" width="10.375" style="103" customWidth="1"/>
    <col min="4871" max="4871" width="9.375" style="103" customWidth="1"/>
    <col min="4872" max="4872" width="6.5" style="103" customWidth="1"/>
    <col min="4873" max="4873" width="5.25" style="103" customWidth="1"/>
    <col min="4874" max="4874" width="8.125" style="103" customWidth="1"/>
    <col min="4875" max="4875" width="6.5" style="103" customWidth="1"/>
    <col min="4876" max="4876" width="5.625" style="103" customWidth="1"/>
    <col min="4877" max="4877" width="8.625" style="103" customWidth="1"/>
    <col min="4878" max="4878" width="6.5" style="103" customWidth="1"/>
    <col min="4879" max="4880" width="5.625" style="103" customWidth="1"/>
    <col min="4881" max="4881" width="7.75" style="103" customWidth="1"/>
    <col min="4882" max="4882" width="8" style="103" customWidth="1"/>
    <col min="4883" max="4883" width="9.75" style="103" customWidth="1"/>
    <col min="4884" max="4884" width="7.25" style="103" customWidth="1"/>
    <col min="4885" max="4885" width="5.875" style="103" customWidth="1"/>
    <col min="4886" max="4886" width="6.75" style="103" customWidth="1"/>
    <col min="4887" max="4887" width="7.375" style="103" customWidth="1"/>
    <col min="4888" max="4888" width="8.25" style="103" customWidth="1"/>
    <col min="4889" max="4889" width="9.125" style="103" customWidth="1"/>
    <col min="4890" max="4892" width="0" style="103" hidden="1" customWidth="1"/>
    <col min="4893" max="4893" width="7.375" style="103" customWidth="1"/>
    <col min="4894" max="4894" width="8.25" style="103" customWidth="1"/>
    <col min="4895" max="4895" width="9.125" style="103" customWidth="1"/>
    <col min="4896" max="5120" width="9" style="103"/>
    <col min="5121" max="5121" width="11.125" style="103" customWidth="1"/>
    <col min="5122" max="5122" width="6.75" style="103" customWidth="1"/>
    <col min="5123" max="5123" width="5.875" style="103" customWidth="1"/>
    <col min="5124" max="5124" width="9.5" style="103" customWidth="1"/>
    <col min="5125" max="5125" width="10" style="103" customWidth="1"/>
    <col min="5126" max="5126" width="10.375" style="103" customWidth="1"/>
    <col min="5127" max="5127" width="9.375" style="103" customWidth="1"/>
    <col min="5128" max="5128" width="6.5" style="103" customWidth="1"/>
    <col min="5129" max="5129" width="5.25" style="103" customWidth="1"/>
    <col min="5130" max="5130" width="8.125" style="103" customWidth="1"/>
    <col min="5131" max="5131" width="6.5" style="103" customWidth="1"/>
    <col min="5132" max="5132" width="5.625" style="103" customWidth="1"/>
    <col min="5133" max="5133" width="8.625" style="103" customWidth="1"/>
    <col min="5134" max="5134" width="6.5" style="103" customWidth="1"/>
    <col min="5135" max="5136" width="5.625" style="103" customWidth="1"/>
    <col min="5137" max="5137" width="7.75" style="103" customWidth="1"/>
    <col min="5138" max="5138" width="8" style="103" customWidth="1"/>
    <col min="5139" max="5139" width="9.75" style="103" customWidth="1"/>
    <col min="5140" max="5140" width="7.25" style="103" customWidth="1"/>
    <col min="5141" max="5141" width="5.875" style="103" customWidth="1"/>
    <col min="5142" max="5142" width="6.75" style="103" customWidth="1"/>
    <col min="5143" max="5143" width="7.375" style="103" customWidth="1"/>
    <col min="5144" max="5144" width="8.25" style="103" customWidth="1"/>
    <col min="5145" max="5145" width="9.125" style="103" customWidth="1"/>
    <col min="5146" max="5148" width="0" style="103" hidden="1" customWidth="1"/>
    <col min="5149" max="5149" width="7.375" style="103" customWidth="1"/>
    <col min="5150" max="5150" width="8.25" style="103" customWidth="1"/>
    <col min="5151" max="5151" width="9.125" style="103" customWidth="1"/>
    <col min="5152" max="5376" width="9" style="103"/>
    <col min="5377" max="5377" width="11.125" style="103" customWidth="1"/>
    <col min="5378" max="5378" width="6.75" style="103" customWidth="1"/>
    <col min="5379" max="5379" width="5.875" style="103" customWidth="1"/>
    <col min="5380" max="5380" width="9.5" style="103" customWidth="1"/>
    <col min="5381" max="5381" width="10" style="103" customWidth="1"/>
    <col min="5382" max="5382" width="10.375" style="103" customWidth="1"/>
    <col min="5383" max="5383" width="9.375" style="103" customWidth="1"/>
    <col min="5384" max="5384" width="6.5" style="103" customWidth="1"/>
    <col min="5385" max="5385" width="5.25" style="103" customWidth="1"/>
    <col min="5386" max="5386" width="8.125" style="103" customWidth="1"/>
    <col min="5387" max="5387" width="6.5" style="103" customWidth="1"/>
    <col min="5388" max="5388" width="5.625" style="103" customWidth="1"/>
    <col min="5389" max="5389" width="8.625" style="103" customWidth="1"/>
    <col min="5390" max="5390" width="6.5" style="103" customWidth="1"/>
    <col min="5391" max="5392" width="5.625" style="103" customWidth="1"/>
    <col min="5393" max="5393" width="7.75" style="103" customWidth="1"/>
    <col min="5394" max="5394" width="8" style="103" customWidth="1"/>
    <col min="5395" max="5395" width="9.75" style="103" customWidth="1"/>
    <col min="5396" max="5396" width="7.25" style="103" customWidth="1"/>
    <col min="5397" max="5397" width="5.875" style="103" customWidth="1"/>
    <col min="5398" max="5398" width="6.75" style="103" customWidth="1"/>
    <col min="5399" max="5399" width="7.375" style="103" customWidth="1"/>
    <col min="5400" max="5400" width="8.25" style="103" customWidth="1"/>
    <col min="5401" max="5401" width="9.125" style="103" customWidth="1"/>
    <col min="5402" max="5404" width="0" style="103" hidden="1" customWidth="1"/>
    <col min="5405" max="5405" width="7.375" style="103" customWidth="1"/>
    <col min="5406" max="5406" width="8.25" style="103" customWidth="1"/>
    <col min="5407" max="5407" width="9.125" style="103" customWidth="1"/>
    <col min="5408" max="5632" width="9" style="103"/>
    <col min="5633" max="5633" width="11.125" style="103" customWidth="1"/>
    <col min="5634" max="5634" width="6.75" style="103" customWidth="1"/>
    <col min="5635" max="5635" width="5.875" style="103" customWidth="1"/>
    <col min="5636" max="5636" width="9.5" style="103" customWidth="1"/>
    <col min="5637" max="5637" width="10" style="103" customWidth="1"/>
    <col min="5638" max="5638" width="10.375" style="103" customWidth="1"/>
    <col min="5639" max="5639" width="9.375" style="103" customWidth="1"/>
    <col min="5640" max="5640" width="6.5" style="103" customWidth="1"/>
    <col min="5641" max="5641" width="5.25" style="103" customWidth="1"/>
    <col min="5642" max="5642" width="8.125" style="103" customWidth="1"/>
    <col min="5643" max="5643" width="6.5" style="103" customWidth="1"/>
    <col min="5644" max="5644" width="5.625" style="103" customWidth="1"/>
    <col min="5645" max="5645" width="8.625" style="103" customWidth="1"/>
    <col min="5646" max="5646" width="6.5" style="103" customWidth="1"/>
    <col min="5647" max="5648" width="5.625" style="103" customWidth="1"/>
    <col min="5649" max="5649" width="7.75" style="103" customWidth="1"/>
    <col min="5650" max="5650" width="8" style="103" customWidth="1"/>
    <col min="5651" max="5651" width="9.75" style="103" customWidth="1"/>
    <col min="5652" max="5652" width="7.25" style="103" customWidth="1"/>
    <col min="5653" max="5653" width="5.875" style="103" customWidth="1"/>
    <col min="5654" max="5654" width="6.75" style="103" customWidth="1"/>
    <col min="5655" max="5655" width="7.375" style="103" customWidth="1"/>
    <col min="5656" max="5656" width="8.25" style="103" customWidth="1"/>
    <col min="5657" max="5657" width="9.125" style="103" customWidth="1"/>
    <col min="5658" max="5660" width="0" style="103" hidden="1" customWidth="1"/>
    <col min="5661" max="5661" width="7.375" style="103" customWidth="1"/>
    <col min="5662" max="5662" width="8.25" style="103" customWidth="1"/>
    <col min="5663" max="5663" width="9.125" style="103" customWidth="1"/>
    <col min="5664" max="5888" width="9" style="103"/>
    <col min="5889" max="5889" width="11.125" style="103" customWidth="1"/>
    <col min="5890" max="5890" width="6.75" style="103" customWidth="1"/>
    <col min="5891" max="5891" width="5.875" style="103" customWidth="1"/>
    <col min="5892" max="5892" width="9.5" style="103" customWidth="1"/>
    <col min="5893" max="5893" width="10" style="103" customWidth="1"/>
    <col min="5894" max="5894" width="10.375" style="103" customWidth="1"/>
    <col min="5895" max="5895" width="9.375" style="103" customWidth="1"/>
    <col min="5896" max="5896" width="6.5" style="103" customWidth="1"/>
    <col min="5897" max="5897" width="5.25" style="103" customWidth="1"/>
    <col min="5898" max="5898" width="8.125" style="103" customWidth="1"/>
    <col min="5899" max="5899" width="6.5" style="103" customWidth="1"/>
    <col min="5900" max="5900" width="5.625" style="103" customWidth="1"/>
    <col min="5901" max="5901" width="8.625" style="103" customWidth="1"/>
    <col min="5902" max="5902" width="6.5" style="103" customWidth="1"/>
    <col min="5903" max="5904" width="5.625" style="103" customWidth="1"/>
    <col min="5905" max="5905" width="7.75" style="103" customWidth="1"/>
    <col min="5906" max="5906" width="8" style="103" customWidth="1"/>
    <col min="5907" max="5907" width="9.75" style="103" customWidth="1"/>
    <col min="5908" max="5908" width="7.25" style="103" customWidth="1"/>
    <col min="5909" max="5909" width="5.875" style="103" customWidth="1"/>
    <col min="5910" max="5910" width="6.75" style="103" customWidth="1"/>
    <col min="5911" max="5911" width="7.375" style="103" customWidth="1"/>
    <col min="5912" max="5912" width="8.25" style="103" customWidth="1"/>
    <col min="5913" max="5913" width="9.125" style="103" customWidth="1"/>
    <col min="5914" max="5916" width="0" style="103" hidden="1" customWidth="1"/>
    <col min="5917" max="5917" width="7.375" style="103" customWidth="1"/>
    <col min="5918" max="5918" width="8.25" style="103" customWidth="1"/>
    <col min="5919" max="5919" width="9.125" style="103" customWidth="1"/>
    <col min="5920" max="6144" width="9" style="103"/>
    <col min="6145" max="6145" width="11.125" style="103" customWidth="1"/>
    <col min="6146" max="6146" width="6.75" style="103" customWidth="1"/>
    <col min="6147" max="6147" width="5.875" style="103" customWidth="1"/>
    <col min="6148" max="6148" width="9.5" style="103" customWidth="1"/>
    <col min="6149" max="6149" width="10" style="103" customWidth="1"/>
    <col min="6150" max="6150" width="10.375" style="103" customWidth="1"/>
    <col min="6151" max="6151" width="9.375" style="103" customWidth="1"/>
    <col min="6152" max="6152" width="6.5" style="103" customWidth="1"/>
    <col min="6153" max="6153" width="5.25" style="103" customWidth="1"/>
    <col min="6154" max="6154" width="8.125" style="103" customWidth="1"/>
    <col min="6155" max="6155" width="6.5" style="103" customWidth="1"/>
    <col min="6156" max="6156" width="5.625" style="103" customWidth="1"/>
    <col min="6157" max="6157" width="8.625" style="103" customWidth="1"/>
    <col min="6158" max="6158" width="6.5" style="103" customWidth="1"/>
    <col min="6159" max="6160" width="5.625" style="103" customWidth="1"/>
    <col min="6161" max="6161" width="7.75" style="103" customWidth="1"/>
    <col min="6162" max="6162" width="8" style="103" customWidth="1"/>
    <col min="6163" max="6163" width="9.75" style="103" customWidth="1"/>
    <col min="6164" max="6164" width="7.25" style="103" customWidth="1"/>
    <col min="6165" max="6165" width="5.875" style="103" customWidth="1"/>
    <col min="6166" max="6166" width="6.75" style="103" customWidth="1"/>
    <col min="6167" max="6167" width="7.375" style="103" customWidth="1"/>
    <col min="6168" max="6168" width="8.25" style="103" customWidth="1"/>
    <col min="6169" max="6169" width="9.125" style="103" customWidth="1"/>
    <col min="6170" max="6172" width="0" style="103" hidden="1" customWidth="1"/>
    <col min="6173" max="6173" width="7.375" style="103" customWidth="1"/>
    <col min="6174" max="6174" width="8.25" style="103" customWidth="1"/>
    <col min="6175" max="6175" width="9.125" style="103" customWidth="1"/>
    <col min="6176" max="6400" width="9" style="103"/>
    <col min="6401" max="6401" width="11.125" style="103" customWidth="1"/>
    <col min="6402" max="6402" width="6.75" style="103" customWidth="1"/>
    <col min="6403" max="6403" width="5.875" style="103" customWidth="1"/>
    <col min="6404" max="6404" width="9.5" style="103" customWidth="1"/>
    <col min="6405" max="6405" width="10" style="103" customWidth="1"/>
    <col min="6406" max="6406" width="10.375" style="103" customWidth="1"/>
    <col min="6407" max="6407" width="9.375" style="103" customWidth="1"/>
    <col min="6408" max="6408" width="6.5" style="103" customWidth="1"/>
    <col min="6409" max="6409" width="5.25" style="103" customWidth="1"/>
    <col min="6410" max="6410" width="8.125" style="103" customWidth="1"/>
    <col min="6411" max="6411" width="6.5" style="103" customWidth="1"/>
    <col min="6412" max="6412" width="5.625" style="103" customWidth="1"/>
    <col min="6413" max="6413" width="8.625" style="103" customWidth="1"/>
    <col min="6414" max="6414" width="6.5" style="103" customWidth="1"/>
    <col min="6415" max="6416" width="5.625" style="103" customWidth="1"/>
    <col min="6417" max="6417" width="7.75" style="103" customWidth="1"/>
    <col min="6418" max="6418" width="8" style="103" customWidth="1"/>
    <col min="6419" max="6419" width="9.75" style="103" customWidth="1"/>
    <col min="6420" max="6420" width="7.25" style="103" customWidth="1"/>
    <col min="6421" max="6421" width="5.875" style="103" customWidth="1"/>
    <col min="6422" max="6422" width="6.75" style="103" customWidth="1"/>
    <col min="6423" max="6423" width="7.375" style="103" customWidth="1"/>
    <col min="6424" max="6424" width="8.25" style="103" customWidth="1"/>
    <col min="6425" max="6425" width="9.125" style="103" customWidth="1"/>
    <col min="6426" max="6428" width="0" style="103" hidden="1" customWidth="1"/>
    <col min="6429" max="6429" width="7.375" style="103" customWidth="1"/>
    <col min="6430" max="6430" width="8.25" style="103" customWidth="1"/>
    <col min="6431" max="6431" width="9.125" style="103" customWidth="1"/>
    <col min="6432" max="6656" width="9" style="103"/>
    <col min="6657" max="6657" width="11.125" style="103" customWidth="1"/>
    <col min="6658" max="6658" width="6.75" style="103" customWidth="1"/>
    <col min="6659" max="6659" width="5.875" style="103" customWidth="1"/>
    <col min="6660" max="6660" width="9.5" style="103" customWidth="1"/>
    <col min="6661" max="6661" width="10" style="103" customWidth="1"/>
    <col min="6662" max="6662" width="10.375" style="103" customWidth="1"/>
    <col min="6663" max="6663" width="9.375" style="103" customWidth="1"/>
    <col min="6664" max="6664" width="6.5" style="103" customWidth="1"/>
    <col min="6665" max="6665" width="5.25" style="103" customWidth="1"/>
    <col min="6666" max="6666" width="8.125" style="103" customWidth="1"/>
    <col min="6667" max="6667" width="6.5" style="103" customWidth="1"/>
    <col min="6668" max="6668" width="5.625" style="103" customWidth="1"/>
    <col min="6669" max="6669" width="8.625" style="103" customWidth="1"/>
    <col min="6670" max="6670" width="6.5" style="103" customWidth="1"/>
    <col min="6671" max="6672" width="5.625" style="103" customWidth="1"/>
    <col min="6673" max="6673" width="7.75" style="103" customWidth="1"/>
    <col min="6674" max="6674" width="8" style="103" customWidth="1"/>
    <col min="6675" max="6675" width="9.75" style="103" customWidth="1"/>
    <col min="6676" max="6676" width="7.25" style="103" customWidth="1"/>
    <col min="6677" max="6677" width="5.875" style="103" customWidth="1"/>
    <col min="6678" max="6678" width="6.75" style="103" customWidth="1"/>
    <col min="6679" max="6679" width="7.375" style="103" customWidth="1"/>
    <col min="6680" max="6680" width="8.25" style="103" customWidth="1"/>
    <col min="6681" max="6681" width="9.125" style="103" customWidth="1"/>
    <col min="6682" max="6684" width="0" style="103" hidden="1" customWidth="1"/>
    <col min="6685" max="6685" width="7.375" style="103" customWidth="1"/>
    <col min="6686" max="6686" width="8.25" style="103" customWidth="1"/>
    <col min="6687" max="6687" width="9.125" style="103" customWidth="1"/>
    <col min="6688" max="6912" width="9" style="103"/>
    <col min="6913" max="6913" width="11.125" style="103" customWidth="1"/>
    <col min="6914" max="6914" width="6.75" style="103" customWidth="1"/>
    <col min="6915" max="6915" width="5.875" style="103" customWidth="1"/>
    <col min="6916" max="6916" width="9.5" style="103" customWidth="1"/>
    <col min="6917" max="6917" width="10" style="103" customWidth="1"/>
    <col min="6918" max="6918" width="10.375" style="103" customWidth="1"/>
    <col min="6919" max="6919" width="9.375" style="103" customWidth="1"/>
    <col min="6920" max="6920" width="6.5" style="103" customWidth="1"/>
    <col min="6921" max="6921" width="5.25" style="103" customWidth="1"/>
    <col min="6922" max="6922" width="8.125" style="103" customWidth="1"/>
    <col min="6923" max="6923" width="6.5" style="103" customWidth="1"/>
    <col min="6924" max="6924" width="5.625" style="103" customWidth="1"/>
    <col min="6925" max="6925" width="8.625" style="103" customWidth="1"/>
    <col min="6926" max="6926" width="6.5" style="103" customWidth="1"/>
    <col min="6927" max="6928" width="5.625" style="103" customWidth="1"/>
    <col min="6929" max="6929" width="7.75" style="103" customWidth="1"/>
    <col min="6930" max="6930" width="8" style="103" customWidth="1"/>
    <col min="6931" max="6931" width="9.75" style="103" customWidth="1"/>
    <col min="6932" max="6932" width="7.25" style="103" customWidth="1"/>
    <col min="6933" max="6933" width="5.875" style="103" customWidth="1"/>
    <col min="6934" max="6934" width="6.75" style="103" customWidth="1"/>
    <col min="6935" max="6935" width="7.375" style="103" customWidth="1"/>
    <col min="6936" max="6936" width="8.25" style="103" customWidth="1"/>
    <col min="6937" max="6937" width="9.125" style="103" customWidth="1"/>
    <col min="6938" max="6940" width="0" style="103" hidden="1" customWidth="1"/>
    <col min="6941" max="6941" width="7.375" style="103" customWidth="1"/>
    <col min="6942" max="6942" width="8.25" style="103" customWidth="1"/>
    <col min="6943" max="6943" width="9.125" style="103" customWidth="1"/>
    <col min="6944" max="7168" width="9" style="103"/>
    <col min="7169" max="7169" width="11.125" style="103" customWidth="1"/>
    <col min="7170" max="7170" width="6.75" style="103" customWidth="1"/>
    <col min="7171" max="7171" width="5.875" style="103" customWidth="1"/>
    <col min="7172" max="7172" width="9.5" style="103" customWidth="1"/>
    <col min="7173" max="7173" width="10" style="103" customWidth="1"/>
    <col min="7174" max="7174" width="10.375" style="103" customWidth="1"/>
    <col min="7175" max="7175" width="9.375" style="103" customWidth="1"/>
    <col min="7176" max="7176" width="6.5" style="103" customWidth="1"/>
    <col min="7177" max="7177" width="5.25" style="103" customWidth="1"/>
    <col min="7178" max="7178" width="8.125" style="103" customWidth="1"/>
    <col min="7179" max="7179" width="6.5" style="103" customWidth="1"/>
    <col min="7180" max="7180" width="5.625" style="103" customWidth="1"/>
    <col min="7181" max="7181" width="8.625" style="103" customWidth="1"/>
    <col min="7182" max="7182" width="6.5" style="103" customWidth="1"/>
    <col min="7183" max="7184" width="5.625" style="103" customWidth="1"/>
    <col min="7185" max="7185" width="7.75" style="103" customWidth="1"/>
    <col min="7186" max="7186" width="8" style="103" customWidth="1"/>
    <col min="7187" max="7187" width="9.75" style="103" customWidth="1"/>
    <col min="7188" max="7188" width="7.25" style="103" customWidth="1"/>
    <col min="7189" max="7189" width="5.875" style="103" customWidth="1"/>
    <col min="7190" max="7190" width="6.75" style="103" customWidth="1"/>
    <col min="7191" max="7191" width="7.375" style="103" customWidth="1"/>
    <col min="7192" max="7192" width="8.25" style="103" customWidth="1"/>
    <col min="7193" max="7193" width="9.125" style="103" customWidth="1"/>
    <col min="7194" max="7196" width="0" style="103" hidden="1" customWidth="1"/>
    <col min="7197" max="7197" width="7.375" style="103" customWidth="1"/>
    <col min="7198" max="7198" width="8.25" style="103" customWidth="1"/>
    <col min="7199" max="7199" width="9.125" style="103" customWidth="1"/>
    <col min="7200" max="7424" width="9" style="103"/>
    <col min="7425" max="7425" width="11.125" style="103" customWidth="1"/>
    <col min="7426" max="7426" width="6.75" style="103" customWidth="1"/>
    <col min="7427" max="7427" width="5.875" style="103" customWidth="1"/>
    <col min="7428" max="7428" width="9.5" style="103" customWidth="1"/>
    <col min="7429" max="7429" width="10" style="103" customWidth="1"/>
    <col min="7430" max="7430" width="10.375" style="103" customWidth="1"/>
    <col min="7431" max="7431" width="9.375" style="103" customWidth="1"/>
    <col min="7432" max="7432" width="6.5" style="103" customWidth="1"/>
    <col min="7433" max="7433" width="5.25" style="103" customWidth="1"/>
    <col min="7434" max="7434" width="8.125" style="103" customWidth="1"/>
    <col min="7435" max="7435" width="6.5" style="103" customWidth="1"/>
    <col min="7436" max="7436" width="5.625" style="103" customWidth="1"/>
    <col min="7437" max="7437" width="8.625" style="103" customWidth="1"/>
    <col min="7438" max="7438" width="6.5" style="103" customWidth="1"/>
    <col min="7439" max="7440" width="5.625" style="103" customWidth="1"/>
    <col min="7441" max="7441" width="7.75" style="103" customWidth="1"/>
    <col min="7442" max="7442" width="8" style="103" customWidth="1"/>
    <col min="7443" max="7443" width="9.75" style="103" customWidth="1"/>
    <col min="7444" max="7444" width="7.25" style="103" customWidth="1"/>
    <col min="7445" max="7445" width="5.875" style="103" customWidth="1"/>
    <col min="7446" max="7446" width="6.75" style="103" customWidth="1"/>
    <col min="7447" max="7447" width="7.375" style="103" customWidth="1"/>
    <col min="7448" max="7448" width="8.25" style="103" customWidth="1"/>
    <col min="7449" max="7449" width="9.125" style="103" customWidth="1"/>
    <col min="7450" max="7452" width="0" style="103" hidden="1" customWidth="1"/>
    <col min="7453" max="7453" width="7.375" style="103" customWidth="1"/>
    <col min="7454" max="7454" width="8.25" style="103" customWidth="1"/>
    <col min="7455" max="7455" width="9.125" style="103" customWidth="1"/>
    <col min="7456" max="7680" width="9" style="103"/>
    <col min="7681" max="7681" width="11.125" style="103" customWidth="1"/>
    <col min="7682" max="7682" width="6.75" style="103" customWidth="1"/>
    <col min="7683" max="7683" width="5.875" style="103" customWidth="1"/>
    <col min="7684" max="7684" width="9.5" style="103" customWidth="1"/>
    <col min="7685" max="7685" width="10" style="103" customWidth="1"/>
    <col min="7686" max="7686" width="10.375" style="103" customWidth="1"/>
    <col min="7687" max="7687" width="9.375" style="103" customWidth="1"/>
    <col min="7688" max="7688" width="6.5" style="103" customWidth="1"/>
    <col min="7689" max="7689" width="5.25" style="103" customWidth="1"/>
    <col min="7690" max="7690" width="8.125" style="103" customWidth="1"/>
    <col min="7691" max="7691" width="6.5" style="103" customWidth="1"/>
    <col min="7692" max="7692" width="5.625" style="103" customWidth="1"/>
    <col min="7693" max="7693" width="8.625" style="103" customWidth="1"/>
    <col min="7694" max="7694" width="6.5" style="103" customWidth="1"/>
    <col min="7695" max="7696" width="5.625" style="103" customWidth="1"/>
    <col min="7697" max="7697" width="7.75" style="103" customWidth="1"/>
    <col min="7698" max="7698" width="8" style="103" customWidth="1"/>
    <col min="7699" max="7699" width="9.75" style="103" customWidth="1"/>
    <col min="7700" max="7700" width="7.25" style="103" customWidth="1"/>
    <col min="7701" max="7701" width="5.875" style="103" customWidth="1"/>
    <col min="7702" max="7702" width="6.75" style="103" customWidth="1"/>
    <col min="7703" max="7703" width="7.375" style="103" customWidth="1"/>
    <col min="7704" max="7704" width="8.25" style="103" customWidth="1"/>
    <col min="7705" max="7705" width="9.125" style="103" customWidth="1"/>
    <col min="7706" max="7708" width="0" style="103" hidden="1" customWidth="1"/>
    <col min="7709" max="7709" width="7.375" style="103" customWidth="1"/>
    <col min="7710" max="7710" width="8.25" style="103" customWidth="1"/>
    <col min="7711" max="7711" width="9.125" style="103" customWidth="1"/>
    <col min="7712" max="7936" width="9" style="103"/>
    <col min="7937" max="7937" width="11.125" style="103" customWidth="1"/>
    <col min="7938" max="7938" width="6.75" style="103" customWidth="1"/>
    <col min="7939" max="7939" width="5.875" style="103" customWidth="1"/>
    <col min="7940" max="7940" width="9.5" style="103" customWidth="1"/>
    <col min="7941" max="7941" width="10" style="103" customWidth="1"/>
    <col min="7942" max="7942" width="10.375" style="103" customWidth="1"/>
    <col min="7943" max="7943" width="9.375" style="103" customWidth="1"/>
    <col min="7944" max="7944" width="6.5" style="103" customWidth="1"/>
    <col min="7945" max="7945" width="5.25" style="103" customWidth="1"/>
    <col min="7946" max="7946" width="8.125" style="103" customWidth="1"/>
    <col min="7947" max="7947" width="6.5" style="103" customWidth="1"/>
    <col min="7948" max="7948" width="5.625" style="103" customWidth="1"/>
    <col min="7949" max="7949" width="8.625" style="103" customWidth="1"/>
    <col min="7950" max="7950" width="6.5" style="103" customWidth="1"/>
    <col min="7951" max="7952" width="5.625" style="103" customWidth="1"/>
    <col min="7953" max="7953" width="7.75" style="103" customWidth="1"/>
    <col min="7954" max="7954" width="8" style="103" customWidth="1"/>
    <col min="7955" max="7955" width="9.75" style="103" customWidth="1"/>
    <col min="7956" max="7956" width="7.25" style="103" customWidth="1"/>
    <col min="7957" max="7957" width="5.875" style="103" customWidth="1"/>
    <col min="7958" max="7958" width="6.75" style="103" customWidth="1"/>
    <col min="7959" max="7959" width="7.375" style="103" customWidth="1"/>
    <col min="7960" max="7960" width="8.25" style="103" customWidth="1"/>
    <col min="7961" max="7961" width="9.125" style="103" customWidth="1"/>
    <col min="7962" max="7964" width="0" style="103" hidden="1" customWidth="1"/>
    <col min="7965" max="7965" width="7.375" style="103" customWidth="1"/>
    <col min="7966" max="7966" width="8.25" style="103" customWidth="1"/>
    <col min="7967" max="7967" width="9.125" style="103" customWidth="1"/>
    <col min="7968" max="8192" width="9" style="103"/>
    <col min="8193" max="8193" width="11.125" style="103" customWidth="1"/>
    <col min="8194" max="8194" width="6.75" style="103" customWidth="1"/>
    <col min="8195" max="8195" width="5.875" style="103" customWidth="1"/>
    <col min="8196" max="8196" width="9.5" style="103" customWidth="1"/>
    <col min="8197" max="8197" width="10" style="103" customWidth="1"/>
    <col min="8198" max="8198" width="10.375" style="103" customWidth="1"/>
    <col min="8199" max="8199" width="9.375" style="103" customWidth="1"/>
    <col min="8200" max="8200" width="6.5" style="103" customWidth="1"/>
    <col min="8201" max="8201" width="5.25" style="103" customWidth="1"/>
    <col min="8202" max="8202" width="8.125" style="103" customWidth="1"/>
    <col min="8203" max="8203" width="6.5" style="103" customWidth="1"/>
    <col min="8204" max="8204" width="5.625" style="103" customWidth="1"/>
    <col min="8205" max="8205" width="8.625" style="103" customWidth="1"/>
    <col min="8206" max="8206" width="6.5" style="103" customWidth="1"/>
    <col min="8207" max="8208" width="5.625" style="103" customWidth="1"/>
    <col min="8209" max="8209" width="7.75" style="103" customWidth="1"/>
    <col min="8210" max="8210" width="8" style="103" customWidth="1"/>
    <col min="8211" max="8211" width="9.75" style="103" customWidth="1"/>
    <col min="8212" max="8212" width="7.25" style="103" customWidth="1"/>
    <col min="8213" max="8213" width="5.875" style="103" customWidth="1"/>
    <col min="8214" max="8214" width="6.75" style="103" customWidth="1"/>
    <col min="8215" max="8215" width="7.375" style="103" customWidth="1"/>
    <col min="8216" max="8216" width="8.25" style="103" customWidth="1"/>
    <col min="8217" max="8217" width="9.125" style="103" customWidth="1"/>
    <col min="8218" max="8220" width="0" style="103" hidden="1" customWidth="1"/>
    <col min="8221" max="8221" width="7.375" style="103" customWidth="1"/>
    <col min="8222" max="8222" width="8.25" style="103" customWidth="1"/>
    <col min="8223" max="8223" width="9.125" style="103" customWidth="1"/>
    <col min="8224" max="8448" width="9" style="103"/>
    <col min="8449" max="8449" width="11.125" style="103" customWidth="1"/>
    <col min="8450" max="8450" width="6.75" style="103" customWidth="1"/>
    <col min="8451" max="8451" width="5.875" style="103" customWidth="1"/>
    <col min="8452" max="8452" width="9.5" style="103" customWidth="1"/>
    <col min="8453" max="8453" width="10" style="103" customWidth="1"/>
    <col min="8454" max="8454" width="10.375" style="103" customWidth="1"/>
    <col min="8455" max="8455" width="9.375" style="103" customWidth="1"/>
    <col min="8456" max="8456" width="6.5" style="103" customWidth="1"/>
    <col min="8457" max="8457" width="5.25" style="103" customWidth="1"/>
    <col min="8458" max="8458" width="8.125" style="103" customWidth="1"/>
    <col min="8459" max="8459" width="6.5" style="103" customWidth="1"/>
    <col min="8460" max="8460" width="5.625" style="103" customWidth="1"/>
    <col min="8461" max="8461" width="8.625" style="103" customWidth="1"/>
    <col min="8462" max="8462" width="6.5" style="103" customWidth="1"/>
    <col min="8463" max="8464" width="5.625" style="103" customWidth="1"/>
    <col min="8465" max="8465" width="7.75" style="103" customWidth="1"/>
    <col min="8466" max="8466" width="8" style="103" customWidth="1"/>
    <col min="8467" max="8467" width="9.75" style="103" customWidth="1"/>
    <col min="8468" max="8468" width="7.25" style="103" customWidth="1"/>
    <col min="8469" max="8469" width="5.875" style="103" customWidth="1"/>
    <col min="8470" max="8470" width="6.75" style="103" customWidth="1"/>
    <col min="8471" max="8471" width="7.375" style="103" customWidth="1"/>
    <col min="8472" max="8472" width="8.25" style="103" customWidth="1"/>
    <col min="8473" max="8473" width="9.125" style="103" customWidth="1"/>
    <col min="8474" max="8476" width="0" style="103" hidden="1" customWidth="1"/>
    <col min="8477" max="8477" width="7.375" style="103" customWidth="1"/>
    <col min="8478" max="8478" width="8.25" style="103" customWidth="1"/>
    <col min="8479" max="8479" width="9.125" style="103" customWidth="1"/>
    <col min="8480" max="8704" width="9" style="103"/>
    <col min="8705" max="8705" width="11.125" style="103" customWidth="1"/>
    <col min="8706" max="8706" width="6.75" style="103" customWidth="1"/>
    <col min="8707" max="8707" width="5.875" style="103" customWidth="1"/>
    <col min="8708" max="8708" width="9.5" style="103" customWidth="1"/>
    <col min="8709" max="8709" width="10" style="103" customWidth="1"/>
    <col min="8710" max="8710" width="10.375" style="103" customWidth="1"/>
    <col min="8711" max="8711" width="9.375" style="103" customWidth="1"/>
    <col min="8712" max="8712" width="6.5" style="103" customWidth="1"/>
    <col min="8713" max="8713" width="5.25" style="103" customWidth="1"/>
    <col min="8714" max="8714" width="8.125" style="103" customWidth="1"/>
    <col min="8715" max="8715" width="6.5" style="103" customWidth="1"/>
    <col min="8716" max="8716" width="5.625" style="103" customWidth="1"/>
    <col min="8717" max="8717" width="8.625" style="103" customWidth="1"/>
    <col min="8718" max="8718" width="6.5" style="103" customWidth="1"/>
    <col min="8719" max="8720" width="5.625" style="103" customWidth="1"/>
    <col min="8721" max="8721" width="7.75" style="103" customWidth="1"/>
    <col min="8722" max="8722" width="8" style="103" customWidth="1"/>
    <col min="8723" max="8723" width="9.75" style="103" customWidth="1"/>
    <col min="8724" max="8724" width="7.25" style="103" customWidth="1"/>
    <col min="8725" max="8725" width="5.875" style="103" customWidth="1"/>
    <col min="8726" max="8726" width="6.75" style="103" customWidth="1"/>
    <col min="8727" max="8727" width="7.375" style="103" customWidth="1"/>
    <col min="8728" max="8728" width="8.25" style="103" customWidth="1"/>
    <col min="8729" max="8729" width="9.125" style="103" customWidth="1"/>
    <col min="8730" max="8732" width="0" style="103" hidden="1" customWidth="1"/>
    <col min="8733" max="8733" width="7.375" style="103" customWidth="1"/>
    <col min="8734" max="8734" width="8.25" style="103" customWidth="1"/>
    <col min="8735" max="8735" width="9.125" style="103" customWidth="1"/>
    <col min="8736" max="8960" width="9" style="103"/>
    <col min="8961" max="8961" width="11.125" style="103" customWidth="1"/>
    <col min="8962" max="8962" width="6.75" style="103" customWidth="1"/>
    <col min="8963" max="8963" width="5.875" style="103" customWidth="1"/>
    <col min="8964" max="8964" width="9.5" style="103" customWidth="1"/>
    <col min="8965" max="8965" width="10" style="103" customWidth="1"/>
    <col min="8966" max="8966" width="10.375" style="103" customWidth="1"/>
    <col min="8967" max="8967" width="9.375" style="103" customWidth="1"/>
    <col min="8968" max="8968" width="6.5" style="103" customWidth="1"/>
    <col min="8969" max="8969" width="5.25" style="103" customWidth="1"/>
    <col min="8970" max="8970" width="8.125" style="103" customWidth="1"/>
    <col min="8971" max="8971" width="6.5" style="103" customWidth="1"/>
    <col min="8972" max="8972" width="5.625" style="103" customWidth="1"/>
    <col min="8973" max="8973" width="8.625" style="103" customWidth="1"/>
    <col min="8974" max="8974" width="6.5" style="103" customWidth="1"/>
    <col min="8975" max="8976" width="5.625" style="103" customWidth="1"/>
    <col min="8977" max="8977" width="7.75" style="103" customWidth="1"/>
    <col min="8978" max="8978" width="8" style="103" customWidth="1"/>
    <col min="8979" max="8979" width="9.75" style="103" customWidth="1"/>
    <col min="8980" max="8980" width="7.25" style="103" customWidth="1"/>
    <col min="8981" max="8981" width="5.875" style="103" customWidth="1"/>
    <col min="8982" max="8982" width="6.75" style="103" customWidth="1"/>
    <col min="8983" max="8983" width="7.375" style="103" customWidth="1"/>
    <col min="8984" max="8984" width="8.25" style="103" customWidth="1"/>
    <col min="8985" max="8985" width="9.125" style="103" customWidth="1"/>
    <col min="8986" max="8988" width="0" style="103" hidden="1" customWidth="1"/>
    <col min="8989" max="8989" width="7.375" style="103" customWidth="1"/>
    <col min="8990" max="8990" width="8.25" style="103" customWidth="1"/>
    <col min="8991" max="8991" width="9.125" style="103" customWidth="1"/>
    <col min="8992" max="9216" width="9" style="103"/>
    <col min="9217" max="9217" width="11.125" style="103" customWidth="1"/>
    <col min="9218" max="9218" width="6.75" style="103" customWidth="1"/>
    <col min="9219" max="9219" width="5.875" style="103" customWidth="1"/>
    <col min="9220" max="9220" width="9.5" style="103" customWidth="1"/>
    <col min="9221" max="9221" width="10" style="103" customWidth="1"/>
    <col min="9222" max="9222" width="10.375" style="103" customWidth="1"/>
    <col min="9223" max="9223" width="9.375" style="103" customWidth="1"/>
    <col min="9224" max="9224" width="6.5" style="103" customWidth="1"/>
    <col min="9225" max="9225" width="5.25" style="103" customWidth="1"/>
    <col min="9226" max="9226" width="8.125" style="103" customWidth="1"/>
    <col min="9227" max="9227" width="6.5" style="103" customWidth="1"/>
    <col min="9228" max="9228" width="5.625" style="103" customWidth="1"/>
    <col min="9229" max="9229" width="8.625" style="103" customWidth="1"/>
    <col min="9230" max="9230" width="6.5" style="103" customWidth="1"/>
    <col min="9231" max="9232" width="5.625" style="103" customWidth="1"/>
    <col min="9233" max="9233" width="7.75" style="103" customWidth="1"/>
    <col min="9234" max="9234" width="8" style="103" customWidth="1"/>
    <col min="9235" max="9235" width="9.75" style="103" customWidth="1"/>
    <col min="9236" max="9236" width="7.25" style="103" customWidth="1"/>
    <col min="9237" max="9237" width="5.875" style="103" customWidth="1"/>
    <col min="9238" max="9238" width="6.75" style="103" customWidth="1"/>
    <col min="9239" max="9239" width="7.375" style="103" customWidth="1"/>
    <col min="9240" max="9240" width="8.25" style="103" customWidth="1"/>
    <col min="9241" max="9241" width="9.125" style="103" customWidth="1"/>
    <col min="9242" max="9244" width="0" style="103" hidden="1" customWidth="1"/>
    <col min="9245" max="9245" width="7.375" style="103" customWidth="1"/>
    <col min="9246" max="9246" width="8.25" style="103" customWidth="1"/>
    <col min="9247" max="9247" width="9.125" style="103" customWidth="1"/>
    <col min="9248" max="9472" width="9" style="103"/>
    <col min="9473" max="9473" width="11.125" style="103" customWidth="1"/>
    <col min="9474" max="9474" width="6.75" style="103" customWidth="1"/>
    <col min="9475" max="9475" width="5.875" style="103" customWidth="1"/>
    <col min="9476" max="9476" width="9.5" style="103" customWidth="1"/>
    <col min="9477" max="9477" width="10" style="103" customWidth="1"/>
    <col min="9478" max="9478" width="10.375" style="103" customWidth="1"/>
    <col min="9479" max="9479" width="9.375" style="103" customWidth="1"/>
    <col min="9480" max="9480" width="6.5" style="103" customWidth="1"/>
    <col min="9481" max="9481" width="5.25" style="103" customWidth="1"/>
    <col min="9482" max="9482" width="8.125" style="103" customWidth="1"/>
    <col min="9483" max="9483" width="6.5" style="103" customWidth="1"/>
    <col min="9484" max="9484" width="5.625" style="103" customWidth="1"/>
    <col min="9485" max="9485" width="8.625" style="103" customWidth="1"/>
    <col min="9486" max="9486" width="6.5" style="103" customWidth="1"/>
    <col min="9487" max="9488" width="5.625" style="103" customWidth="1"/>
    <col min="9489" max="9489" width="7.75" style="103" customWidth="1"/>
    <col min="9490" max="9490" width="8" style="103" customWidth="1"/>
    <col min="9491" max="9491" width="9.75" style="103" customWidth="1"/>
    <col min="9492" max="9492" width="7.25" style="103" customWidth="1"/>
    <col min="9493" max="9493" width="5.875" style="103" customWidth="1"/>
    <col min="9494" max="9494" width="6.75" style="103" customWidth="1"/>
    <col min="9495" max="9495" width="7.375" style="103" customWidth="1"/>
    <col min="9496" max="9496" width="8.25" style="103" customWidth="1"/>
    <col min="9497" max="9497" width="9.125" style="103" customWidth="1"/>
    <col min="9498" max="9500" width="0" style="103" hidden="1" customWidth="1"/>
    <col min="9501" max="9501" width="7.375" style="103" customWidth="1"/>
    <col min="9502" max="9502" width="8.25" style="103" customWidth="1"/>
    <col min="9503" max="9503" width="9.125" style="103" customWidth="1"/>
    <col min="9504" max="9728" width="9" style="103"/>
    <col min="9729" max="9729" width="11.125" style="103" customWidth="1"/>
    <col min="9730" max="9730" width="6.75" style="103" customWidth="1"/>
    <col min="9731" max="9731" width="5.875" style="103" customWidth="1"/>
    <col min="9732" max="9732" width="9.5" style="103" customWidth="1"/>
    <col min="9733" max="9733" width="10" style="103" customWidth="1"/>
    <col min="9734" max="9734" width="10.375" style="103" customWidth="1"/>
    <col min="9735" max="9735" width="9.375" style="103" customWidth="1"/>
    <col min="9736" max="9736" width="6.5" style="103" customWidth="1"/>
    <col min="9737" max="9737" width="5.25" style="103" customWidth="1"/>
    <col min="9738" max="9738" width="8.125" style="103" customWidth="1"/>
    <col min="9739" max="9739" width="6.5" style="103" customWidth="1"/>
    <col min="9740" max="9740" width="5.625" style="103" customWidth="1"/>
    <col min="9741" max="9741" width="8.625" style="103" customWidth="1"/>
    <col min="9742" max="9742" width="6.5" style="103" customWidth="1"/>
    <col min="9743" max="9744" width="5.625" style="103" customWidth="1"/>
    <col min="9745" max="9745" width="7.75" style="103" customWidth="1"/>
    <col min="9746" max="9746" width="8" style="103" customWidth="1"/>
    <col min="9747" max="9747" width="9.75" style="103" customWidth="1"/>
    <col min="9748" max="9748" width="7.25" style="103" customWidth="1"/>
    <col min="9749" max="9749" width="5.875" style="103" customWidth="1"/>
    <col min="9750" max="9750" width="6.75" style="103" customWidth="1"/>
    <col min="9751" max="9751" width="7.375" style="103" customWidth="1"/>
    <col min="9752" max="9752" width="8.25" style="103" customWidth="1"/>
    <col min="9753" max="9753" width="9.125" style="103" customWidth="1"/>
    <col min="9754" max="9756" width="0" style="103" hidden="1" customWidth="1"/>
    <col min="9757" max="9757" width="7.375" style="103" customWidth="1"/>
    <col min="9758" max="9758" width="8.25" style="103" customWidth="1"/>
    <col min="9759" max="9759" width="9.125" style="103" customWidth="1"/>
    <col min="9760" max="9984" width="9" style="103"/>
    <col min="9985" max="9985" width="11.125" style="103" customWidth="1"/>
    <col min="9986" max="9986" width="6.75" style="103" customWidth="1"/>
    <col min="9987" max="9987" width="5.875" style="103" customWidth="1"/>
    <col min="9988" max="9988" width="9.5" style="103" customWidth="1"/>
    <col min="9989" max="9989" width="10" style="103" customWidth="1"/>
    <col min="9990" max="9990" width="10.375" style="103" customWidth="1"/>
    <col min="9991" max="9991" width="9.375" style="103" customWidth="1"/>
    <col min="9992" max="9992" width="6.5" style="103" customWidth="1"/>
    <col min="9993" max="9993" width="5.25" style="103" customWidth="1"/>
    <col min="9994" max="9994" width="8.125" style="103" customWidth="1"/>
    <col min="9995" max="9995" width="6.5" style="103" customWidth="1"/>
    <col min="9996" max="9996" width="5.625" style="103" customWidth="1"/>
    <col min="9997" max="9997" width="8.625" style="103" customWidth="1"/>
    <col min="9998" max="9998" width="6.5" style="103" customWidth="1"/>
    <col min="9999" max="10000" width="5.625" style="103" customWidth="1"/>
    <col min="10001" max="10001" width="7.75" style="103" customWidth="1"/>
    <col min="10002" max="10002" width="8" style="103" customWidth="1"/>
    <col min="10003" max="10003" width="9.75" style="103" customWidth="1"/>
    <col min="10004" max="10004" width="7.25" style="103" customWidth="1"/>
    <col min="10005" max="10005" width="5.875" style="103" customWidth="1"/>
    <col min="10006" max="10006" width="6.75" style="103" customWidth="1"/>
    <col min="10007" max="10007" width="7.375" style="103" customWidth="1"/>
    <col min="10008" max="10008" width="8.25" style="103" customWidth="1"/>
    <col min="10009" max="10009" width="9.125" style="103" customWidth="1"/>
    <col min="10010" max="10012" width="0" style="103" hidden="1" customWidth="1"/>
    <col min="10013" max="10013" width="7.375" style="103" customWidth="1"/>
    <col min="10014" max="10014" width="8.25" style="103" customWidth="1"/>
    <col min="10015" max="10015" width="9.125" style="103" customWidth="1"/>
    <col min="10016" max="10240" width="9" style="103"/>
    <col min="10241" max="10241" width="11.125" style="103" customWidth="1"/>
    <col min="10242" max="10242" width="6.75" style="103" customWidth="1"/>
    <col min="10243" max="10243" width="5.875" style="103" customWidth="1"/>
    <col min="10244" max="10244" width="9.5" style="103" customWidth="1"/>
    <col min="10245" max="10245" width="10" style="103" customWidth="1"/>
    <col min="10246" max="10246" width="10.375" style="103" customWidth="1"/>
    <col min="10247" max="10247" width="9.375" style="103" customWidth="1"/>
    <col min="10248" max="10248" width="6.5" style="103" customWidth="1"/>
    <col min="10249" max="10249" width="5.25" style="103" customWidth="1"/>
    <col min="10250" max="10250" width="8.125" style="103" customWidth="1"/>
    <col min="10251" max="10251" width="6.5" style="103" customWidth="1"/>
    <col min="10252" max="10252" width="5.625" style="103" customWidth="1"/>
    <col min="10253" max="10253" width="8.625" style="103" customWidth="1"/>
    <col min="10254" max="10254" width="6.5" style="103" customWidth="1"/>
    <col min="10255" max="10256" width="5.625" style="103" customWidth="1"/>
    <col min="10257" max="10257" width="7.75" style="103" customWidth="1"/>
    <col min="10258" max="10258" width="8" style="103" customWidth="1"/>
    <col min="10259" max="10259" width="9.75" style="103" customWidth="1"/>
    <col min="10260" max="10260" width="7.25" style="103" customWidth="1"/>
    <col min="10261" max="10261" width="5.875" style="103" customWidth="1"/>
    <col min="10262" max="10262" width="6.75" style="103" customWidth="1"/>
    <col min="10263" max="10263" width="7.375" style="103" customWidth="1"/>
    <col min="10264" max="10264" width="8.25" style="103" customWidth="1"/>
    <col min="10265" max="10265" width="9.125" style="103" customWidth="1"/>
    <col min="10266" max="10268" width="0" style="103" hidden="1" customWidth="1"/>
    <col min="10269" max="10269" width="7.375" style="103" customWidth="1"/>
    <col min="10270" max="10270" width="8.25" style="103" customWidth="1"/>
    <col min="10271" max="10271" width="9.125" style="103" customWidth="1"/>
    <col min="10272" max="10496" width="9" style="103"/>
    <col min="10497" max="10497" width="11.125" style="103" customWidth="1"/>
    <col min="10498" max="10498" width="6.75" style="103" customWidth="1"/>
    <col min="10499" max="10499" width="5.875" style="103" customWidth="1"/>
    <col min="10500" max="10500" width="9.5" style="103" customWidth="1"/>
    <col min="10501" max="10501" width="10" style="103" customWidth="1"/>
    <col min="10502" max="10502" width="10.375" style="103" customWidth="1"/>
    <col min="10503" max="10503" width="9.375" style="103" customWidth="1"/>
    <col min="10504" max="10504" width="6.5" style="103" customWidth="1"/>
    <col min="10505" max="10505" width="5.25" style="103" customWidth="1"/>
    <col min="10506" max="10506" width="8.125" style="103" customWidth="1"/>
    <col min="10507" max="10507" width="6.5" style="103" customWidth="1"/>
    <col min="10508" max="10508" width="5.625" style="103" customWidth="1"/>
    <col min="10509" max="10509" width="8.625" style="103" customWidth="1"/>
    <col min="10510" max="10510" width="6.5" style="103" customWidth="1"/>
    <col min="10511" max="10512" width="5.625" style="103" customWidth="1"/>
    <col min="10513" max="10513" width="7.75" style="103" customWidth="1"/>
    <col min="10514" max="10514" width="8" style="103" customWidth="1"/>
    <col min="10515" max="10515" width="9.75" style="103" customWidth="1"/>
    <col min="10516" max="10516" width="7.25" style="103" customWidth="1"/>
    <col min="10517" max="10517" width="5.875" style="103" customWidth="1"/>
    <col min="10518" max="10518" width="6.75" style="103" customWidth="1"/>
    <col min="10519" max="10519" width="7.375" style="103" customWidth="1"/>
    <col min="10520" max="10520" width="8.25" style="103" customWidth="1"/>
    <col min="10521" max="10521" width="9.125" style="103" customWidth="1"/>
    <col min="10522" max="10524" width="0" style="103" hidden="1" customWidth="1"/>
    <col min="10525" max="10525" width="7.375" style="103" customWidth="1"/>
    <col min="10526" max="10526" width="8.25" style="103" customWidth="1"/>
    <col min="10527" max="10527" width="9.125" style="103" customWidth="1"/>
    <col min="10528" max="10752" width="9" style="103"/>
    <col min="10753" max="10753" width="11.125" style="103" customWidth="1"/>
    <col min="10754" max="10754" width="6.75" style="103" customWidth="1"/>
    <col min="10755" max="10755" width="5.875" style="103" customWidth="1"/>
    <col min="10756" max="10756" width="9.5" style="103" customWidth="1"/>
    <col min="10757" max="10757" width="10" style="103" customWidth="1"/>
    <col min="10758" max="10758" width="10.375" style="103" customWidth="1"/>
    <col min="10759" max="10759" width="9.375" style="103" customWidth="1"/>
    <col min="10760" max="10760" width="6.5" style="103" customWidth="1"/>
    <col min="10761" max="10761" width="5.25" style="103" customWidth="1"/>
    <col min="10762" max="10762" width="8.125" style="103" customWidth="1"/>
    <col min="10763" max="10763" width="6.5" style="103" customWidth="1"/>
    <col min="10764" max="10764" width="5.625" style="103" customWidth="1"/>
    <col min="10765" max="10765" width="8.625" style="103" customWidth="1"/>
    <col min="10766" max="10766" width="6.5" style="103" customWidth="1"/>
    <col min="10767" max="10768" width="5.625" style="103" customWidth="1"/>
    <col min="10769" max="10769" width="7.75" style="103" customWidth="1"/>
    <col min="10770" max="10770" width="8" style="103" customWidth="1"/>
    <col min="10771" max="10771" width="9.75" style="103" customWidth="1"/>
    <col min="10772" max="10772" width="7.25" style="103" customWidth="1"/>
    <col min="10773" max="10773" width="5.875" style="103" customWidth="1"/>
    <col min="10774" max="10774" width="6.75" style="103" customWidth="1"/>
    <col min="10775" max="10775" width="7.375" style="103" customWidth="1"/>
    <col min="10776" max="10776" width="8.25" style="103" customWidth="1"/>
    <col min="10777" max="10777" width="9.125" style="103" customWidth="1"/>
    <col min="10778" max="10780" width="0" style="103" hidden="1" customWidth="1"/>
    <col min="10781" max="10781" width="7.375" style="103" customWidth="1"/>
    <col min="10782" max="10782" width="8.25" style="103" customWidth="1"/>
    <col min="10783" max="10783" width="9.125" style="103" customWidth="1"/>
    <col min="10784" max="11008" width="9" style="103"/>
    <col min="11009" max="11009" width="11.125" style="103" customWidth="1"/>
    <col min="11010" max="11010" width="6.75" style="103" customWidth="1"/>
    <col min="11011" max="11011" width="5.875" style="103" customWidth="1"/>
    <col min="11012" max="11012" width="9.5" style="103" customWidth="1"/>
    <col min="11013" max="11013" width="10" style="103" customWidth="1"/>
    <col min="11014" max="11014" width="10.375" style="103" customWidth="1"/>
    <col min="11015" max="11015" width="9.375" style="103" customWidth="1"/>
    <col min="11016" max="11016" width="6.5" style="103" customWidth="1"/>
    <col min="11017" max="11017" width="5.25" style="103" customWidth="1"/>
    <col min="11018" max="11018" width="8.125" style="103" customWidth="1"/>
    <col min="11019" max="11019" width="6.5" style="103" customWidth="1"/>
    <col min="11020" max="11020" width="5.625" style="103" customWidth="1"/>
    <col min="11021" max="11021" width="8.625" style="103" customWidth="1"/>
    <col min="11022" max="11022" width="6.5" style="103" customWidth="1"/>
    <col min="11023" max="11024" width="5.625" style="103" customWidth="1"/>
    <col min="11025" max="11025" width="7.75" style="103" customWidth="1"/>
    <col min="11026" max="11026" width="8" style="103" customWidth="1"/>
    <col min="11027" max="11027" width="9.75" style="103" customWidth="1"/>
    <col min="11028" max="11028" width="7.25" style="103" customWidth="1"/>
    <col min="11029" max="11029" width="5.875" style="103" customWidth="1"/>
    <col min="11030" max="11030" width="6.75" style="103" customWidth="1"/>
    <col min="11031" max="11031" width="7.375" style="103" customWidth="1"/>
    <col min="11032" max="11032" width="8.25" style="103" customWidth="1"/>
    <col min="11033" max="11033" width="9.125" style="103" customWidth="1"/>
    <col min="11034" max="11036" width="0" style="103" hidden="1" customWidth="1"/>
    <col min="11037" max="11037" width="7.375" style="103" customWidth="1"/>
    <col min="11038" max="11038" width="8.25" style="103" customWidth="1"/>
    <col min="11039" max="11039" width="9.125" style="103" customWidth="1"/>
    <col min="11040" max="11264" width="9" style="103"/>
    <col min="11265" max="11265" width="11.125" style="103" customWidth="1"/>
    <col min="11266" max="11266" width="6.75" style="103" customWidth="1"/>
    <col min="11267" max="11267" width="5.875" style="103" customWidth="1"/>
    <col min="11268" max="11268" width="9.5" style="103" customWidth="1"/>
    <col min="11269" max="11269" width="10" style="103" customWidth="1"/>
    <col min="11270" max="11270" width="10.375" style="103" customWidth="1"/>
    <col min="11271" max="11271" width="9.375" style="103" customWidth="1"/>
    <col min="11272" max="11272" width="6.5" style="103" customWidth="1"/>
    <col min="11273" max="11273" width="5.25" style="103" customWidth="1"/>
    <col min="11274" max="11274" width="8.125" style="103" customWidth="1"/>
    <col min="11275" max="11275" width="6.5" style="103" customWidth="1"/>
    <col min="11276" max="11276" width="5.625" style="103" customWidth="1"/>
    <col min="11277" max="11277" width="8.625" style="103" customWidth="1"/>
    <col min="11278" max="11278" width="6.5" style="103" customWidth="1"/>
    <col min="11279" max="11280" width="5.625" style="103" customWidth="1"/>
    <col min="11281" max="11281" width="7.75" style="103" customWidth="1"/>
    <col min="11282" max="11282" width="8" style="103" customWidth="1"/>
    <col min="11283" max="11283" width="9.75" style="103" customWidth="1"/>
    <col min="11284" max="11284" width="7.25" style="103" customWidth="1"/>
    <col min="11285" max="11285" width="5.875" style="103" customWidth="1"/>
    <col min="11286" max="11286" width="6.75" style="103" customWidth="1"/>
    <col min="11287" max="11287" width="7.375" style="103" customWidth="1"/>
    <col min="11288" max="11288" width="8.25" style="103" customWidth="1"/>
    <col min="11289" max="11289" width="9.125" style="103" customWidth="1"/>
    <col min="11290" max="11292" width="0" style="103" hidden="1" customWidth="1"/>
    <col min="11293" max="11293" width="7.375" style="103" customWidth="1"/>
    <col min="11294" max="11294" width="8.25" style="103" customWidth="1"/>
    <col min="11295" max="11295" width="9.125" style="103" customWidth="1"/>
    <col min="11296" max="11520" width="9" style="103"/>
    <col min="11521" max="11521" width="11.125" style="103" customWidth="1"/>
    <col min="11522" max="11522" width="6.75" style="103" customWidth="1"/>
    <col min="11523" max="11523" width="5.875" style="103" customWidth="1"/>
    <col min="11524" max="11524" width="9.5" style="103" customWidth="1"/>
    <col min="11525" max="11525" width="10" style="103" customWidth="1"/>
    <col min="11526" max="11526" width="10.375" style="103" customWidth="1"/>
    <col min="11527" max="11527" width="9.375" style="103" customWidth="1"/>
    <col min="11528" max="11528" width="6.5" style="103" customWidth="1"/>
    <col min="11529" max="11529" width="5.25" style="103" customWidth="1"/>
    <col min="11530" max="11530" width="8.125" style="103" customWidth="1"/>
    <col min="11531" max="11531" width="6.5" style="103" customWidth="1"/>
    <col min="11532" max="11532" width="5.625" style="103" customWidth="1"/>
    <col min="11533" max="11533" width="8.625" style="103" customWidth="1"/>
    <col min="11534" max="11534" width="6.5" style="103" customWidth="1"/>
    <col min="11535" max="11536" width="5.625" style="103" customWidth="1"/>
    <col min="11537" max="11537" width="7.75" style="103" customWidth="1"/>
    <col min="11538" max="11538" width="8" style="103" customWidth="1"/>
    <col min="11539" max="11539" width="9.75" style="103" customWidth="1"/>
    <col min="11540" max="11540" width="7.25" style="103" customWidth="1"/>
    <col min="11541" max="11541" width="5.875" style="103" customWidth="1"/>
    <col min="11542" max="11542" width="6.75" style="103" customWidth="1"/>
    <col min="11543" max="11543" width="7.375" style="103" customWidth="1"/>
    <col min="11544" max="11544" width="8.25" style="103" customWidth="1"/>
    <col min="11545" max="11545" width="9.125" style="103" customWidth="1"/>
    <col min="11546" max="11548" width="0" style="103" hidden="1" customWidth="1"/>
    <col min="11549" max="11549" width="7.375" style="103" customWidth="1"/>
    <col min="11550" max="11550" width="8.25" style="103" customWidth="1"/>
    <col min="11551" max="11551" width="9.125" style="103" customWidth="1"/>
    <col min="11552" max="11776" width="9" style="103"/>
    <col min="11777" max="11777" width="11.125" style="103" customWidth="1"/>
    <col min="11778" max="11778" width="6.75" style="103" customWidth="1"/>
    <col min="11779" max="11779" width="5.875" style="103" customWidth="1"/>
    <col min="11780" max="11780" width="9.5" style="103" customWidth="1"/>
    <col min="11781" max="11781" width="10" style="103" customWidth="1"/>
    <col min="11782" max="11782" width="10.375" style="103" customWidth="1"/>
    <col min="11783" max="11783" width="9.375" style="103" customWidth="1"/>
    <col min="11784" max="11784" width="6.5" style="103" customWidth="1"/>
    <col min="11785" max="11785" width="5.25" style="103" customWidth="1"/>
    <col min="11786" max="11786" width="8.125" style="103" customWidth="1"/>
    <col min="11787" max="11787" width="6.5" style="103" customWidth="1"/>
    <col min="11788" max="11788" width="5.625" style="103" customWidth="1"/>
    <col min="11789" max="11789" width="8.625" style="103" customWidth="1"/>
    <col min="11790" max="11790" width="6.5" style="103" customWidth="1"/>
    <col min="11791" max="11792" width="5.625" style="103" customWidth="1"/>
    <col min="11793" max="11793" width="7.75" style="103" customWidth="1"/>
    <col min="11794" max="11794" width="8" style="103" customWidth="1"/>
    <col min="11795" max="11795" width="9.75" style="103" customWidth="1"/>
    <col min="11796" max="11796" width="7.25" style="103" customWidth="1"/>
    <col min="11797" max="11797" width="5.875" style="103" customWidth="1"/>
    <col min="11798" max="11798" width="6.75" style="103" customWidth="1"/>
    <col min="11799" max="11799" width="7.375" style="103" customWidth="1"/>
    <col min="11800" max="11800" width="8.25" style="103" customWidth="1"/>
    <col min="11801" max="11801" width="9.125" style="103" customWidth="1"/>
    <col min="11802" max="11804" width="0" style="103" hidden="1" customWidth="1"/>
    <col min="11805" max="11805" width="7.375" style="103" customWidth="1"/>
    <col min="11806" max="11806" width="8.25" style="103" customWidth="1"/>
    <col min="11807" max="11807" width="9.125" style="103" customWidth="1"/>
    <col min="11808" max="12032" width="9" style="103"/>
    <col min="12033" max="12033" width="11.125" style="103" customWidth="1"/>
    <col min="12034" max="12034" width="6.75" style="103" customWidth="1"/>
    <col min="12035" max="12035" width="5.875" style="103" customWidth="1"/>
    <col min="12036" max="12036" width="9.5" style="103" customWidth="1"/>
    <col min="12037" max="12037" width="10" style="103" customWidth="1"/>
    <col min="12038" max="12038" width="10.375" style="103" customWidth="1"/>
    <col min="12039" max="12039" width="9.375" style="103" customWidth="1"/>
    <col min="12040" max="12040" width="6.5" style="103" customWidth="1"/>
    <col min="12041" max="12041" width="5.25" style="103" customWidth="1"/>
    <col min="12042" max="12042" width="8.125" style="103" customWidth="1"/>
    <col min="12043" max="12043" width="6.5" style="103" customWidth="1"/>
    <col min="12044" max="12044" width="5.625" style="103" customWidth="1"/>
    <col min="12045" max="12045" width="8.625" style="103" customWidth="1"/>
    <col min="12046" max="12046" width="6.5" style="103" customWidth="1"/>
    <col min="12047" max="12048" width="5.625" style="103" customWidth="1"/>
    <col min="12049" max="12049" width="7.75" style="103" customWidth="1"/>
    <col min="12050" max="12050" width="8" style="103" customWidth="1"/>
    <col min="12051" max="12051" width="9.75" style="103" customWidth="1"/>
    <col min="12052" max="12052" width="7.25" style="103" customWidth="1"/>
    <col min="12053" max="12053" width="5.875" style="103" customWidth="1"/>
    <col min="12054" max="12054" width="6.75" style="103" customWidth="1"/>
    <col min="12055" max="12055" width="7.375" style="103" customWidth="1"/>
    <col min="12056" max="12056" width="8.25" style="103" customWidth="1"/>
    <col min="12057" max="12057" width="9.125" style="103" customWidth="1"/>
    <col min="12058" max="12060" width="0" style="103" hidden="1" customWidth="1"/>
    <col min="12061" max="12061" width="7.375" style="103" customWidth="1"/>
    <col min="12062" max="12062" width="8.25" style="103" customWidth="1"/>
    <col min="12063" max="12063" width="9.125" style="103" customWidth="1"/>
    <col min="12064" max="12288" width="9" style="103"/>
    <col min="12289" max="12289" width="11.125" style="103" customWidth="1"/>
    <col min="12290" max="12290" width="6.75" style="103" customWidth="1"/>
    <col min="12291" max="12291" width="5.875" style="103" customWidth="1"/>
    <col min="12292" max="12292" width="9.5" style="103" customWidth="1"/>
    <col min="12293" max="12293" width="10" style="103" customWidth="1"/>
    <col min="12294" max="12294" width="10.375" style="103" customWidth="1"/>
    <col min="12295" max="12295" width="9.375" style="103" customWidth="1"/>
    <col min="12296" max="12296" width="6.5" style="103" customWidth="1"/>
    <col min="12297" max="12297" width="5.25" style="103" customWidth="1"/>
    <col min="12298" max="12298" width="8.125" style="103" customWidth="1"/>
    <col min="12299" max="12299" width="6.5" style="103" customWidth="1"/>
    <col min="12300" max="12300" width="5.625" style="103" customWidth="1"/>
    <col min="12301" max="12301" width="8.625" style="103" customWidth="1"/>
    <col min="12302" max="12302" width="6.5" style="103" customWidth="1"/>
    <col min="12303" max="12304" width="5.625" style="103" customWidth="1"/>
    <col min="12305" max="12305" width="7.75" style="103" customWidth="1"/>
    <col min="12306" max="12306" width="8" style="103" customWidth="1"/>
    <col min="12307" max="12307" width="9.75" style="103" customWidth="1"/>
    <col min="12308" max="12308" width="7.25" style="103" customWidth="1"/>
    <col min="12309" max="12309" width="5.875" style="103" customWidth="1"/>
    <col min="12310" max="12310" width="6.75" style="103" customWidth="1"/>
    <col min="12311" max="12311" width="7.375" style="103" customWidth="1"/>
    <col min="12312" max="12312" width="8.25" style="103" customWidth="1"/>
    <col min="12313" max="12313" width="9.125" style="103" customWidth="1"/>
    <col min="12314" max="12316" width="0" style="103" hidden="1" customWidth="1"/>
    <col min="12317" max="12317" width="7.375" style="103" customWidth="1"/>
    <col min="12318" max="12318" width="8.25" style="103" customWidth="1"/>
    <col min="12319" max="12319" width="9.125" style="103" customWidth="1"/>
    <col min="12320" max="12544" width="9" style="103"/>
    <col min="12545" max="12545" width="11.125" style="103" customWidth="1"/>
    <col min="12546" max="12546" width="6.75" style="103" customWidth="1"/>
    <col min="12547" max="12547" width="5.875" style="103" customWidth="1"/>
    <col min="12548" max="12548" width="9.5" style="103" customWidth="1"/>
    <col min="12549" max="12549" width="10" style="103" customWidth="1"/>
    <col min="12550" max="12550" width="10.375" style="103" customWidth="1"/>
    <col min="12551" max="12551" width="9.375" style="103" customWidth="1"/>
    <col min="12552" max="12552" width="6.5" style="103" customWidth="1"/>
    <col min="12553" max="12553" width="5.25" style="103" customWidth="1"/>
    <col min="12554" max="12554" width="8.125" style="103" customWidth="1"/>
    <col min="12555" max="12555" width="6.5" style="103" customWidth="1"/>
    <col min="12556" max="12556" width="5.625" style="103" customWidth="1"/>
    <col min="12557" max="12557" width="8.625" style="103" customWidth="1"/>
    <col min="12558" max="12558" width="6.5" style="103" customWidth="1"/>
    <col min="12559" max="12560" width="5.625" style="103" customWidth="1"/>
    <col min="12561" max="12561" width="7.75" style="103" customWidth="1"/>
    <col min="12562" max="12562" width="8" style="103" customWidth="1"/>
    <col min="12563" max="12563" width="9.75" style="103" customWidth="1"/>
    <col min="12564" max="12564" width="7.25" style="103" customWidth="1"/>
    <col min="12565" max="12565" width="5.875" style="103" customWidth="1"/>
    <col min="12566" max="12566" width="6.75" style="103" customWidth="1"/>
    <col min="12567" max="12567" width="7.375" style="103" customWidth="1"/>
    <col min="12568" max="12568" width="8.25" style="103" customWidth="1"/>
    <col min="12569" max="12569" width="9.125" style="103" customWidth="1"/>
    <col min="12570" max="12572" width="0" style="103" hidden="1" customWidth="1"/>
    <col min="12573" max="12573" width="7.375" style="103" customWidth="1"/>
    <col min="12574" max="12574" width="8.25" style="103" customWidth="1"/>
    <col min="12575" max="12575" width="9.125" style="103" customWidth="1"/>
    <col min="12576" max="12800" width="9" style="103"/>
    <col min="12801" max="12801" width="11.125" style="103" customWidth="1"/>
    <col min="12802" max="12802" width="6.75" style="103" customWidth="1"/>
    <col min="12803" max="12803" width="5.875" style="103" customWidth="1"/>
    <col min="12804" max="12804" width="9.5" style="103" customWidth="1"/>
    <col min="12805" max="12805" width="10" style="103" customWidth="1"/>
    <col min="12806" max="12806" width="10.375" style="103" customWidth="1"/>
    <col min="12807" max="12807" width="9.375" style="103" customWidth="1"/>
    <col min="12808" max="12808" width="6.5" style="103" customWidth="1"/>
    <col min="12809" max="12809" width="5.25" style="103" customWidth="1"/>
    <col min="12810" max="12810" width="8.125" style="103" customWidth="1"/>
    <col min="12811" max="12811" width="6.5" style="103" customWidth="1"/>
    <col min="12812" max="12812" width="5.625" style="103" customWidth="1"/>
    <col min="12813" max="12813" width="8.625" style="103" customWidth="1"/>
    <col min="12814" max="12814" width="6.5" style="103" customWidth="1"/>
    <col min="12815" max="12816" width="5.625" style="103" customWidth="1"/>
    <col min="12817" max="12817" width="7.75" style="103" customWidth="1"/>
    <col min="12818" max="12818" width="8" style="103" customWidth="1"/>
    <col min="12819" max="12819" width="9.75" style="103" customWidth="1"/>
    <col min="12820" max="12820" width="7.25" style="103" customWidth="1"/>
    <col min="12821" max="12821" width="5.875" style="103" customWidth="1"/>
    <col min="12822" max="12822" width="6.75" style="103" customWidth="1"/>
    <col min="12823" max="12823" width="7.375" style="103" customWidth="1"/>
    <col min="12824" max="12824" width="8.25" style="103" customWidth="1"/>
    <col min="12825" max="12825" width="9.125" style="103" customWidth="1"/>
    <col min="12826" max="12828" width="0" style="103" hidden="1" customWidth="1"/>
    <col min="12829" max="12829" width="7.375" style="103" customWidth="1"/>
    <col min="12830" max="12830" width="8.25" style="103" customWidth="1"/>
    <col min="12831" max="12831" width="9.125" style="103" customWidth="1"/>
    <col min="12832" max="13056" width="9" style="103"/>
    <col min="13057" max="13057" width="11.125" style="103" customWidth="1"/>
    <col min="13058" max="13058" width="6.75" style="103" customWidth="1"/>
    <col min="13059" max="13059" width="5.875" style="103" customWidth="1"/>
    <col min="13060" max="13060" width="9.5" style="103" customWidth="1"/>
    <col min="13061" max="13061" width="10" style="103" customWidth="1"/>
    <col min="13062" max="13062" width="10.375" style="103" customWidth="1"/>
    <col min="13063" max="13063" width="9.375" style="103" customWidth="1"/>
    <col min="13064" max="13064" width="6.5" style="103" customWidth="1"/>
    <col min="13065" max="13065" width="5.25" style="103" customWidth="1"/>
    <col min="13066" max="13066" width="8.125" style="103" customWidth="1"/>
    <col min="13067" max="13067" width="6.5" style="103" customWidth="1"/>
    <col min="13068" max="13068" width="5.625" style="103" customWidth="1"/>
    <col min="13069" max="13069" width="8.625" style="103" customWidth="1"/>
    <col min="13070" max="13070" width="6.5" style="103" customWidth="1"/>
    <col min="13071" max="13072" width="5.625" style="103" customWidth="1"/>
    <col min="13073" max="13073" width="7.75" style="103" customWidth="1"/>
    <col min="13074" max="13074" width="8" style="103" customWidth="1"/>
    <col min="13075" max="13075" width="9.75" style="103" customWidth="1"/>
    <col min="13076" max="13076" width="7.25" style="103" customWidth="1"/>
    <col min="13077" max="13077" width="5.875" style="103" customWidth="1"/>
    <col min="13078" max="13078" width="6.75" style="103" customWidth="1"/>
    <col min="13079" max="13079" width="7.375" style="103" customWidth="1"/>
    <col min="13080" max="13080" width="8.25" style="103" customWidth="1"/>
    <col min="13081" max="13081" width="9.125" style="103" customWidth="1"/>
    <col min="13082" max="13084" width="0" style="103" hidden="1" customWidth="1"/>
    <col min="13085" max="13085" width="7.375" style="103" customWidth="1"/>
    <col min="13086" max="13086" width="8.25" style="103" customWidth="1"/>
    <col min="13087" max="13087" width="9.125" style="103" customWidth="1"/>
    <col min="13088" max="13312" width="9" style="103"/>
    <col min="13313" max="13313" width="11.125" style="103" customWidth="1"/>
    <col min="13314" max="13314" width="6.75" style="103" customWidth="1"/>
    <col min="13315" max="13315" width="5.875" style="103" customWidth="1"/>
    <col min="13316" max="13316" width="9.5" style="103" customWidth="1"/>
    <col min="13317" max="13317" width="10" style="103" customWidth="1"/>
    <col min="13318" max="13318" width="10.375" style="103" customWidth="1"/>
    <col min="13319" max="13319" width="9.375" style="103" customWidth="1"/>
    <col min="13320" max="13320" width="6.5" style="103" customWidth="1"/>
    <col min="13321" max="13321" width="5.25" style="103" customWidth="1"/>
    <col min="13322" max="13322" width="8.125" style="103" customWidth="1"/>
    <col min="13323" max="13323" width="6.5" style="103" customWidth="1"/>
    <col min="13324" max="13324" width="5.625" style="103" customWidth="1"/>
    <col min="13325" max="13325" width="8.625" style="103" customWidth="1"/>
    <col min="13326" max="13326" width="6.5" style="103" customWidth="1"/>
    <col min="13327" max="13328" width="5.625" style="103" customWidth="1"/>
    <col min="13329" max="13329" width="7.75" style="103" customWidth="1"/>
    <col min="13330" max="13330" width="8" style="103" customWidth="1"/>
    <col min="13331" max="13331" width="9.75" style="103" customWidth="1"/>
    <col min="13332" max="13332" width="7.25" style="103" customWidth="1"/>
    <col min="13333" max="13333" width="5.875" style="103" customWidth="1"/>
    <col min="13334" max="13334" width="6.75" style="103" customWidth="1"/>
    <col min="13335" max="13335" width="7.375" style="103" customWidth="1"/>
    <col min="13336" max="13336" width="8.25" style="103" customWidth="1"/>
    <col min="13337" max="13337" width="9.125" style="103" customWidth="1"/>
    <col min="13338" max="13340" width="0" style="103" hidden="1" customWidth="1"/>
    <col min="13341" max="13341" width="7.375" style="103" customWidth="1"/>
    <col min="13342" max="13342" width="8.25" style="103" customWidth="1"/>
    <col min="13343" max="13343" width="9.125" style="103" customWidth="1"/>
    <col min="13344" max="13568" width="9" style="103"/>
    <col min="13569" max="13569" width="11.125" style="103" customWidth="1"/>
    <col min="13570" max="13570" width="6.75" style="103" customWidth="1"/>
    <col min="13571" max="13571" width="5.875" style="103" customWidth="1"/>
    <col min="13572" max="13572" width="9.5" style="103" customWidth="1"/>
    <col min="13573" max="13573" width="10" style="103" customWidth="1"/>
    <col min="13574" max="13574" width="10.375" style="103" customWidth="1"/>
    <col min="13575" max="13575" width="9.375" style="103" customWidth="1"/>
    <col min="13576" max="13576" width="6.5" style="103" customWidth="1"/>
    <col min="13577" max="13577" width="5.25" style="103" customWidth="1"/>
    <col min="13578" max="13578" width="8.125" style="103" customWidth="1"/>
    <col min="13579" max="13579" width="6.5" style="103" customWidth="1"/>
    <col min="13580" max="13580" width="5.625" style="103" customWidth="1"/>
    <col min="13581" max="13581" width="8.625" style="103" customWidth="1"/>
    <col min="13582" max="13582" width="6.5" style="103" customWidth="1"/>
    <col min="13583" max="13584" width="5.625" style="103" customWidth="1"/>
    <col min="13585" max="13585" width="7.75" style="103" customWidth="1"/>
    <col min="13586" max="13586" width="8" style="103" customWidth="1"/>
    <col min="13587" max="13587" width="9.75" style="103" customWidth="1"/>
    <col min="13588" max="13588" width="7.25" style="103" customWidth="1"/>
    <col min="13589" max="13589" width="5.875" style="103" customWidth="1"/>
    <col min="13590" max="13590" width="6.75" style="103" customWidth="1"/>
    <col min="13591" max="13591" width="7.375" style="103" customWidth="1"/>
    <col min="13592" max="13592" width="8.25" style="103" customWidth="1"/>
    <col min="13593" max="13593" width="9.125" style="103" customWidth="1"/>
    <col min="13594" max="13596" width="0" style="103" hidden="1" customWidth="1"/>
    <col min="13597" max="13597" width="7.375" style="103" customWidth="1"/>
    <col min="13598" max="13598" width="8.25" style="103" customWidth="1"/>
    <col min="13599" max="13599" width="9.125" style="103" customWidth="1"/>
    <col min="13600" max="13824" width="9" style="103"/>
    <col min="13825" max="13825" width="11.125" style="103" customWidth="1"/>
    <col min="13826" max="13826" width="6.75" style="103" customWidth="1"/>
    <col min="13827" max="13827" width="5.875" style="103" customWidth="1"/>
    <col min="13828" max="13828" width="9.5" style="103" customWidth="1"/>
    <col min="13829" max="13829" width="10" style="103" customWidth="1"/>
    <col min="13830" max="13830" width="10.375" style="103" customWidth="1"/>
    <col min="13831" max="13831" width="9.375" style="103" customWidth="1"/>
    <col min="13832" max="13832" width="6.5" style="103" customWidth="1"/>
    <col min="13833" max="13833" width="5.25" style="103" customWidth="1"/>
    <col min="13834" max="13834" width="8.125" style="103" customWidth="1"/>
    <col min="13835" max="13835" width="6.5" style="103" customWidth="1"/>
    <col min="13836" max="13836" width="5.625" style="103" customWidth="1"/>
    <col min="13837" max="13837" width="8.625" style="103" customWidth="1"/>
    <col min="13838" max="13838" width="6.5" style="103" customWidth="1"/>
    <col min="13839" max="13840" width="5.625" style="103" customWidth="1"/>
    <col min="13841" max="13841" width="7.75" style="103" customWidth="1"/>
    <col min="13842" max="13842" width="8" style="103" customWidth="1"/>
    <col min="13843" max="13843" width="9.75" style="103" customWidth="1"/>
    <col min="13844" max="13844" width="7.25" style="103" customWidth="1"/>
    <col min="13845" max="13845" width="5.875" style="103" customWidth="1"/>
    <col min="13846" max="13846" width="6.75" style="103" customWidth="1"/>
    <col min="13847" max="13847" width="7.375" style="103" customWidth="1"/>
    <col min="13848" max="13848" width="8.25" style="103" customWidth="1"/>
    <col min="13849" max="13849" width="9.125" style="103" customWidth="1"/>
    <col min="13850" max="13852" width="0" style="103" hidden="1" customWidth="1"/>
    <col min="13853" max="13853" width="7.375" style="103" customWidth="1"/>
    <col min="13854" max="13854" width="8.25" style="103" customWidth="1"/>
    <col min="13855" max="13855" width="9.125" style="103" customWidth="1"/>
    <col min="13856" max="14080" width="9" style="103"/>
    <col min="14081" max="14081" width="11.125" style="103" customWidth="1"/>
    <col min="14082" max="14082" width="6.75" style="103" customWidth="1"/>
    <col min="14083" max="14083" width="5.875" style="103" customWidth="1"/>
    <col min="14084" max="14084" width="9.5" style="103" customWidth="1"/>
    <col min="14085" max="14085" width="10" style="103" customWidth="1"/>
    <col min="14086" max="14086" width="10.375" style="103" customWidth="1"/>
    <col min="14087" max="14087" width="9.375" style="103" customWidth="1"/>
    <col min="14088" max="14088" width="6.5" style="103" customWidth="1"/>
    <col min="14089" max="14089" width="5.25" style="103" customWidth="1"/>
    <col min="14090" max="14090" width="8.125" style="103" customWidth="1"/>
    <col min="14091" max="14091" width="6.5" style="103" customWidth="1"/>
    <col min="14092" max="14092" width="5.625" style="103" customWidth="1"/>
    <col min="14093" max="14093" width="8.625" style="103" customWidth="1"/>
    <col min="14094" max="14094" width="6.5" style="103" customWidth="1"/>
    <col min="14095" max="14096" width="5.625" style="103" customWidth="1"/>
    <col min="14097" max="14097" width="7.75" style="103" customWidth="1"/>
    <col min="14098" max="14098" width="8" style="103" customWidth="1"/>
    <col min="14099" max="14099" width="9.75" style="103" customWidth="1"/>
    <col min="14100" max="14100" width="7.25" style="103" customWidth="1"/>
    <col min="14101" max="14101" width="5.875" style="103" customWidth="1"/>
    <col min="14102" max="14102" width="6.75" style="103" customWidth="1"/>
    <col min="14103" max="14103" width="7.375" style="103" customWidth="1"/>
    <col min="14104" max="14104" width="8.25" style="103" customWidth="1"/>
    <col min="14105" max="14105" width="9.125" style="103" customWidth="1"/>
    <col min="14106" max="14108" width="0" style="103" hidden="1" customWidth="1"/>
    <col min="14109" max="14109" width="7.375" style="103" customWidth="1"/>
    <col min="14110" max="14110" width="8.25" style="103" customWidth="1"/>
    <col min="14111" max="14111" width="9.125" style="103" customWidth="1"/>
    <col min="14112" max="14336" width="9" style="103"/>
    <col min="14337" max="14337" width="11.125" style="103" customWidth="1"/>
    <col min="14338" max="14338" width="6.75" style="103" customWidth="1"/>
    <col min="14339" max="14339" width="5.875" style="103" customWidth="1"/>
    <col min="14340" max="14340" width="9.5" style="103" customWidth="1"/>
    <col min="14341" max="14341" width="10" style="103" customWidth="1"/>
    <col min="14342" max="14342" width="10.375" style="103" customWidth="1"/>
    <col min="14343" max="14343" width="9.375" style="103" customWidth="1"/>
    <col min="14344" max="14344" width="6.5" style="103" customWidth="1"/>
    <col min="14345" max="14345" width="5.25" style="103" customWidth="1"/>
    <col min="14346" max="14346" width="8.125" style="103" customWidth="1"/>
    <col min="14347" max="14347" width="6.5" style="103" customWidth="1"/>
    <col min="14348" max="14348" width="5.625" style="103" customWidth="1"/>
    <col min="14349" max="14349" width="8.625" style="103" customWidth="1"/>
    <col min="14350" max="14350" width="6.5" style="103" customWidth="1"/>
    <col min="14351" max="14352" width="5.625" style="103" customWidth="1"/>
    <col min="14353" max="14353" width="7.75" style="103" customWidth="1"/>
    <col min="14354" max="14354" width="8" style="103" customWidth="1"/>
    <col min="14355" max="14355" width="9.75" style="103" customWidth="1"/>
    <col min="14356" max="14356" width="7.25" style="103" customWidth="1"/>
    <col min="14357" max="14357" width="5.875" style="103" customWidth="1"/>
    <col min="14358" max="14358" width="6.75" style="103" customWidth="1"/>
    <col min="14359" max="14359" width="7.375" style="103" customWidth="1"/>
    <col min="14360" max="14360" width="8.25" style="103" customWidth="1"/>
    <col min="14361" max="14361" width="9.125" style="103" customWidth="1"/>
    <col min="14362" max="14364" width="0" style="103" hidden="1" customWidth="1"/>
    <col min="14365" max="14365" width="7.375" style="103" customWidth="1"/>
    <col min="14366" max="14366" width="8.25" style="103" customWidth="1"/>
    <col min="14367" max="14367" width="9.125" style="103" customWidth="1"/>
    <col min="14368" max="14592" width="9" style="103"/>
    <col min="14593" max="14593" width="11.125" style="103" customWidth="1"/>
    <col min="14594" max="14594" width="6.75" style="103" customWidth="1"/>
    <col min="14595" max="14595" width="5.875" style="103" customWidth="1"/>
    <col min="14596" max="14596" width="9.5" style="103" customWidth="1"/>
    <col min="14597" max="14597" width="10" style="103" customWidth="1"/>
    <col min="14598" max="14598" width="10.375" style="103" customWidth="1"/>
    <col min="14599" max="14599" width="9.375" style="103" customWidth="1"/>
    <col min="14600" max="14600" width="6.5" style="103" customWidth="1"/>
    <col min="14601" max="14601" width="5.25" style="103" customWidth="1"/>
    <col min="14602" max="14602" width="8.125" style="103" customWidth="1"/>
    <col min="14603" max="14603" width="6.5" style="103" customWidth="1"/>
    <col min="14604" max="14604" width="5.625" style="103" customWidth="1"/>
    <col min="14605" max="14605" width="8.625" style="103" customWidth="1"/>
    <col min="14606" max="14606" width="6.5" style="103" customWidth="1"/>
    <col min="14607" max="14608" width="5.625" style="103" customWidth="1"/>
    <col min="14609" max="14609" width="7.75" style="103" customWidth="1"/>
    <col min="14610" max="14610" width="8" style="103" customWidth="1"/>
    <col min="14611" max="14611" width="9.75" style="103" customWidth="1"/>
    <col min="14612" max="14612" width="7.25" style="103" customWidth="1"/>
    <col min="14613" max="14613" width="5.875" style="103" customWidth="1"/>
    <col min="14614" max="14614" width="6.75" style="103" customWidth="1"/>
    <col min="14615" max="14615" width="7.375" style="103" customWidth="1"/>
    <col min="14616" max="14616" width="8.25" style="103" customWidth="1"/>
    <col min="14617" max="14617" width="9.125" style="103" customWidth="1"/>
    <col min="14618" max="14620" width="0" style="103" hidden="1" customWidth="1"/>
    <col min="14621" max="14621" width="7.375" style="103" customWidth="1"/>
    <col min="14622" max="14622" width="8.25" style="103" customWidth="1"/>
    <col min="14623" max="14623" width="9.125" style="103" customWidth="1"/>
    <col min="14624" max="14848" width="9" style="103"/>
    <col min="14849" max="14849" width="11.125" style="103" customWidth="1"/>
    <col min="14850" max="14850" width="6.75" style="103" customWidth="1"/>
    <col min="14851" max="14851" width="5.875" style="103" customWidth="1"/>
    <col min="14852" max="14852" width="9.5" style="103" customWidth="1"/>
    <col min="14853" max="14853" width="10" style="103" customWidth="1"/>
    <col min="14854" max="14854" width="10.375" style="103" customWidth="1"/>
    <col min="14855" max="14855" width="9.375" style="103" customWidth="1"/>
    <col min="14856" max="14856" width="6.5" style="103" customWidth="1"/>
    <col min="14857" max="14857" width="5.25" style="103" customWidth="1"/>
    <col min="14858" max="14858" width="8.125" style="103" customWidth="1"/>
    <col min="14859" max="14859" width="6.5" style="103" customWidth="1"/>
    <col min="14860" max="14860" width="5.625" style="103" customWidth="1"/>
    <col min="14861" max="14861" width="8.625" style="103" customWidth="1"/>
    <col min="14862" max="14862" width="6.5" style="103" customWidth="1"/>
    <col min="14863" max="14864" width="5.625" style="103" customWidth="1"/>
    <col min="14865" max="14865" width="7.75" style="103" customWidth="1"/>
    <col min="14866" max="14866" width="8" style="103" customWidth="1"/>
    <col min="14867" max="14867" width="9.75" style="103" customWidth="1"/>
    <col min="14868" max="14868" width="7.25" style="103" customWidth="1"/>
    <col min="14869" max="14869" width="5.875" style="103" customWidth="1"/>
    <col min="14870" max="14870" width="6.75" style="103" customWidth="1"/>
    <col min="14871" max="14871" width="7.375" style="103" customWidth="1"/>
    <col min="14872" max="14872" width="8.25" style="103" customWidth="1"/>
    <col min="14873" max="14873" width="9.125" style="103" customWidth="1"/>
    <col min="14874" max="14876" width="0" style="103" hidden="1" customWidth="1"/>
    <col min="14877" max="14877" width="7.375" style="103" customWidth="1"/>
    <col min="14878" max="14878" width="8.25" style="103" customWidth="1"/>
    <col min="14879" max="14879" width="9.125" style="103" customWidth="1"/>
    <col min="14880" max="15104" width="9" style="103"/>
    <col min="15105" max="15105" width="11.125" style="103" customWidth="1"/>
    <col min="15106" max="15106" width="6.75" style="103" customWidth="1"/>
    <col min="15107" max="15107" width="5.875" style="103" customWidth="1"/>
    <col min="15108" max="15108" width="9.5" style="103" customWidth="1"/>
    <col min="15109" max="15109" width="10" style="103" customWidth="1"/>
    <col min="15110" max="15110" width="10.375" style="103" customWidth="1"/>
    <col min="15111" max="15111" width="9.375" style="103" customWidth="1"/>
    <col min="15112" max="15112" width="6.5" style="103" customWidth="1"/>
    <col min="15113" max="15113" width="5.25" style="103" customWidth="1"/>
    <col min="15114" max="15114" width="8.125" style="103" customWidth="1"/>
    <col min="15115" max="15115" width="6.5" style="103" customWidth="1"/>
    <col min="15116" max="15116" width="5.625" style="103" customWidth="1"/>
    <col min="15117" max="15117" width="8.625" style="103" customWidth="1"/>
    <col min="15118" max="15118" width="6.5" style="103" customWidth="1"/>
    <col min="15119" max="15120" width="5.625" style="103" customWidth="1"/>
    <col min="15121" max="15121" width="7.75" style="103" customWidth="1"/>
    <col min="15122" max="15122" width="8" style="103" customWidth="1"/>
    <col min="15123" max="15123" width="9.75" style="103" customWidth="1"/>
    <col min="15124" max="15124" width="7.25" style="103" customWidth="1"/>
    <col min="15125" max="15125" width="5.875" style="103" customWidth="1"/>
    <col min="15126" max="15126" width="6.75" style="103" customWidth="1"/>
    <col min="15127" max="15127" width="7.375" style="103" customWidth="1"/>
    <col min="15128" max="15128" width="8.25" style="103" customWidth="1"/>
    <col min="15129" max="15129" width="9.125" style="103" customWidth="1"/>
    <col min="15130" max="15132" width="0" style="103" hidden="1" customWidth="1"/>
    <col min="15133" max="15133" width="7.375" style="103" customWidth="1"/>
    <col min="15134" max="15134" width="8.25" style="103" customWidth="1"/>
    <col min="15135" max="15135" width="9.125" style="103" customWidth="1"/>
    <col min="15136" max="15360" width="9" style="103"/>
    <col min="15361" max="15361" width="11.125" style="103" customWidth="1"/>
    <col min="15362" max="15362" width="6.75" style="103" customWidth="1"/>
    <col min="15363" max="15363" width="5.875" style="103" customWidth="1"/>
    <col min="15364" max="15364" width="9.5" style="103" customWidth="1"/>
    <col min="15365" max="15365" width="10" style="103" customWidth="1"/>
    <col min="15366" max="15366" width="10.375" style="103" customWidth="1"/>
    <col min="15367" max="15367" width="9.375" style="103" customWidth="1"/>
    <col min="15368" max="15368" width="6.5" style="103" customWidth="1"/>
    <col min="15369" max="15369" width="5.25" style="103" customWidth="1"/>
    <col min="15370" max="15370" width="8.125" style="103" customWidth="1"/>
    <col min="15371" max="15371" width="6.5" style="103" customWidth="1"/>
    <col min="15372" max="15372" width="5.625" style="103" customWidth="1"/>
    <col min="15373" max="15373" width="8.625" style="103" customWidth="1"/>
    <col min="15374" max="15374" width="6.5" style="103" customWidth="1"/>
    <col min="15375" max="15376" width="5.625" style="103" customWidth="1"/>
    <col min="15377" max="15377" width="7.75" style="103" customWidth="1"/>
    <col min="15378" max="15378" width="8" style="103" customWidth="1"/>
    <col min="15379" max="15379" width="9.75" style="103" customWidth="1"/>
    <col min="15380" max="15380" width="7.25" style="103" customWidth="1"/>
    <col min="15381" max="15381" width="5.875" style="103" customWidth="1"/>
    <col min="15382" max="15382" width="6.75" style="103" customWidth="1"/>
    <col min="15383" max="15383" width="7.375" style="103" customWidth="1"/>
    <col min="15384" max="15384" width="8.25" style="103" customWidth="1"/>
    <col min="15385" max="15385" width="9.125" style="103" customWidth="1"/>
    <col min="15386" max="15388" width="0" style="103" hidden="1" customWidth="1"/>
    <col min="15389" max="15389" width="7.375" style="103" customWidth="1"/>
    <col min="15390" max="15390" width="8.25" style="103" customWidth="1"/>
    <col min="15391" max="15391" width="9.125" style="103" customWidth="1"/>
    <col min="15392" max="15616" width="9" style="103"/>
    <col min="15617" max="15617" width="11.125" style="103" customWidth="1"/>
    <col min="15618" max="15618" width="6.75" style="103" customWidth="1"/>
    <col min="15619" max="15619" width="5.875" style="103" customWidth="1"/>
    <col min="15620" max="15620" width="9.5" style="103" customWidth="1"/>
    <col min="15621" max="15621" width="10" style="103" customWidth="1"/>
    <col min="15622" max="15622" width="10.375" style="103" customWidth="1"/>
    <col min="15623" max="15623" width="9.375" style="103" customWidth="1"/>
    <col min="15624" max="15624" width="6.5" style="103" customWidth="1"/>
    <col min="15625" max="15625" width="5.25" style="103" customWidth="1"/>
    <col min="15626" max="15626" width="8.125" style="103" customWidth="1"/>
    <col min="15627" max="15627" width="6.5" style="103" customWidth="1"/>
    <col min="15628" max="15628" width="5.625" style="103" customWidth="1"/>
    <col min="15629" max="15629" width="8.625" style="103" customWidth="1"/>
    <col min="15630" max="15630" width="6.5" style="103" customWidth="1"/>
    <col min="15631" max="15632" width="5.625" style="103" customWidth="1"/>
    <col min="15633" max="15633" width="7.75" style="103" customWidth="1"/>
    <col min="15634" max="15634" width="8" style="103" customWidth="1"/>
    <col min="15635" max="15635" width="9.75" style="103" customWidth="1"/>
    <col min="15636" max="15636" width="7.25" style="103" customWidth="1"/>
    <col min="15637" max="15637" width="5.875" style="103" customWidth="1"/>
    <col min="15638" max="15638" width="6.75" style="103" customWidth="1"/>
    <col min="15639" max="15639" width="7.375" style="103" customWidth="1"/>
    <col min="15640" max="15640" width="8.25" style="103" customWidth="1"/>
    <col min="15641" max="15641" width="9.125" style="103" customWidth="1"/>
    <col min="15642" max="15644" width="0" style="103" hidden="1" customWidth="1"/>
    <col min="15645" max="15645" width="7.375" style="103" customWidth="1"/>
    <col min="15646" max="15646" width="8.25" style="103" customWidth="1"/>
    <col min="15647" max="15647" width="9.125" style="103" customWidth="1"/>
    <col min="15648" max="15872" width="9" style="103"/>
    <col min="15873" max="15873" width="11.125" style="103" customWidth="1"/>
    <col min="15874" max="15874" width="6.75" style="103" customWidth="1"/>
    <col min="15875" max="15875" width="5.875" style="103" customWidth="1"/>
    <col min="15876" max="15876" width="9.5" style="103" customWidth="1"/>
    <col min="15877" max="15877" width="10" style="103" customWidth="1"/>
    <col min="15878" max="15878" width="10.375" style="103" customWidth="1"/>
    <col min="15879" max="15879" width="9.375" style="103" customWidth="1"/>
    <col min="15880" max="15880" width="6.5" style="103" customWidth="1"/>
    <col min="15881" max="15881" width="5.25" style="103" customWidth="1"/>
    <col min="15882" max="15882" width="8.125" style="103" customWidth="1"/>
    <col min="15883" max="15883" width="6.5" style="103" customWidth="1"/>
    <col min="15884" max="15884" width="5.625" style="103" customWidth="1"/>
    <col min="15885" max="15885" width="8.625" style="103" customWidth="1"/>
    <col min="15886" max="15886" width="6.5" style="103" customWidth="1"/>
    <col min="15887" max="15888" width="5.625" style="103" customWidth="1"/>
    <col min="15889" max="15889" width="7.75" style="103" customWidth="1"/>
    <col min="15890" max="15890" width="8" style="103" customWidth="1"/>
    <col min="15891" max="15891" width="9.75" style="103" customWidth="1"/>
    <col min="15892" max="15892" width="7.25" style="103" customWidth="1"/>
    <col min="15893" max="15893" width="5.875" style="103" customWidth="1"/>
    <col min="15894" max="15894" width="6.75" style="103" customWidth="1"/>
    <col min="15895" max="15895" width="7.375" style="103" customWidth="1"/>
    <col min="15896" max="15896" width="8.25" style="103" customWidth="1"/>
    <col min="15897" max="15897" width="9.125" style="103" customWidth="1"/>
    <col min="15898" max="15900" width="0" style="103" hidden="1" customWidth="1"/>
    <col min="15901" max="15901" width="7.375" style="103" customWidth="1"/>
    <col min="15902" max="15902" width="8.25" style="103" customWidth="1"/>
    <col min="15903" max="15903" width="9.125" style="103" customWidth="1"/>
    <col min="15904" max="16128" width="9" style="103"/>
    <col min="16129" max="16129" width="11.125" style="103" customWidth="1"/>
    <col min="16130" max="16130" width="6.75" style="103" customWidth="1"/>
    <col min="16131" max="16131" width="5.875" style="103" customWidth="1"/>
    <col min="16132" max="16132" width="9.5" style="103" customWidth="1"/>
    <col min="16133" max="16133" width="10" style="103" customWidth="1"/>
    <col min="16134" max="16134" width="10.375" style="103" customWidth="1"/>
    <col min="16135" max="16135" width="9.375" style="103" customWidth="1"/>
    <col min="16136" max="16136" width="6.5" style="103" customWidth="1"/>
    <col min="16137" max="16137" width="5.25" style="103" customWidth="1"/>
    <col min="16138" max="16138" width="8.125" style="103" customWidth="1"/>
    <col min="16139" max="16139" width="6.5" style="103" customWidth="1"/>
    <col min="16140" max="16140" width="5.625" style="103" customWidth="1"/>
    <col min="16141" max="16141" width="8.625" style="103" customWidth="1"/>
    <col min="16142" max="16142" width="6.5" style="103" customWidth="1"/>
    <col min="16143" max="16144" width="5.625" style="103" customWidth="1"/>
    <col min="16145" max="16145" width="7.75" style="103" customWidth="1"/>
    <col min="16146" max="16146" width="8" style="103" customWidth="1"/>
    <col min="16147" max="16147" width="9.75" style="103" customWidth="1"/>
    <col min="16148" max="16148" width="7.25" style="103" customWidth="1"/>
    <col min="16149" max="16149" width="5.875" style="103" customWidth="1"/>
    <col min="16150" max="16150" width="6.75" style="103" customWidth="1"/>
    <col min="16151" max="16151" width="7.375" style="103" customWidth="1"/>
    <col min="16152" max="16152" width="8.25" style="103" customWidth="1"/>
    <col min="16153" max="16153" width="9.125" style="103" customWidth="1"/>
    <col min="16154" max="16156" width="0" style="103" hidden="1" customWidth="1"/>
    <col min="16157" max="16157" width="7.375" style="103" customWidth="1"/>
    <col min="16158" max="16158" width="8.25" style="103" customWidth="1"/>
    <col min="16159" max="16159" width="9.125" style="103" customWidth="1"/>
    <col min="16160" max="16384" width="9" style="103"/>
  </cols>
  <sheetData>
    <row r="1" spans="1:31" ht="24">
      <c r="A1" s="390" t="s">
        <v>222</v>
      </c>
      <c r="B1" s="390"/>
      <c r="C1" s="390"/>
      <c r="D1" s="390"/>
      <c r="E1" s="390"/>
      <c r="F1" s="390"/>
      <c r="G1" s="390"/>
      <c r="H1" s="390"/>
      <c r="I1" s="390"/>
      <c r="J1" s="390"/>
      <c r="K1" s="390"/>
      <c r="L1" s="390"/>
      <c r="M1" s="390"/>
      <c r="N1" s="390"/>
      <c r="O1" s="390"/>
      <c r="P1" s="390"/>
      <c r="Q1" s="390"/>
      <c r="R1" s="390"/>
      <c r="S1" s="390"/>
      <c r="T1" s="390"/>
      <c r="U1" s="390"/>
      <c r="V1" s="390"/>
      <c r="W1" s="390"/>
      <c r="X1" s="390"/>
      <c r="Y1" s="390"/>
      <c r="Z1" s="390"/>
      <c r="AA1" s="390"/>
      <c r="AB1" s="390"/>
      <c r="AC1" s="390"/>
      <c r="AD1" s="390"/>
      <c r="AE1" s="390"/>
    </row>
    <row r="2" spans="1:31">
      <c r="A2" s="391" t="s">
        <v>223</v>
      </c>
      <c r="B2" s="391"/>
      <c r="C2" s="391"/>
      <c r="D2" s="391"/>
      <c r="E2" s="391"/>
      <c r="F2" s="391"/>
      <c r="G2" s="391"/>
      <c r="H2" s="391"/>
      <c r="I2" s="391"/>
      <c r="J2" s="391"/>
      <c r="K2" s="391"/>
      <c r="L2" s="391"/>
      <c r="M2" s="391"/>
      <c r="N2" s="391"/>
      <c r="O2" s="391"/>
      <c r="P2" s="391"/>
      <c r="Q2" s="391"/>
      <c r="R2" s="391"/>
      <c r="S2" s="391"/>
      <c r="T2" s="391"/>
      <c r="U2" s="391"/>
      <c r="V2" s="391"/>
      <c r="W2" s="391"/>
      <c r="X2" s="391"/>
      <c r="Y2" s="391"/>
      <c r="Z2" s="391"/>
      <c r="AA2" s="391"/>
      <c r="AB2" s="391"/>
      <c r="AC2" s="391"/>
      <c r="AD2" s="391"/>
      <c r="AE2" s="391"/>
    </row>
    <row r="3" spans="1:31">
      <c r="A3" s="392" t="s">
        <v>301</v>
      </c>
      <c r="B3" s="392"/>
      <c r="C3" s="392"/>
      <c r="D3" s="392"/>
      <c r="E3" s="392"/>
      <c r="F3" s="392"/>
      <c r="G3" s="392"/>
      <c r="H3" s="392"/>
      <c r="I3" s="392"/>
      <c r="J3" s="392"/>
      <c r="K3" s="392"/>
      <c r="L3" s="392"/>
      <c r="M3" s="392"/>
      <c r="N3" s="392"/>
      <c r="O3" s="392"/>
      <c r="P3" s="392"/>
      <c r="Q3" s="392"/>
      <c r="R3" s="392"/>
      <c r="S3" s="392"/>
      <c r="T3" s="392"/>
      <c r="U3" s="392"/>
      <c r="V3" s="392"/>
      <c r="W3" s="392"/>
      <c r="X3" s="392"/>
      <c r="Y3" s="392"/>
      <c r="Z3" s="392"/>
      <c r="AA3" s="392"/>
      <c r="AB3" s="392"/>
      <c r="AC3" s="392"/>
      <c r="AD3" s="392"/>
      <c r="AE3" s="392"/>
    </row>
    <row r="4" spans="1:31" ht="21.75" customHeight="1">
      <c r="A4" s="393" t="s">
        <v>0</v>
      </c>
      <c r="B4" s="396" t="s">
        <v>224</v>
      </c>
      <c r="C4" s="397"/>
      <c r="D4" s="398"/>
      <c r="E4" s="399" t="s">
        <v>225</v>
      </c>
      <c r="F4" s="400"/>
      <c r="G4" s="400"/>
      <c r="H4" s="400"/>
      <c r="I4" s="400"/>
      <c r="J4" s="400"/>
      <c r="K4" s="400"/>
      <c r="L4" s="400"/>
      <c r="M4" s="400"/>
      <c r="N4" s="400"/>
      <c r="O4" s="400"/>
      <c r="P4" s="401"/>
      <c r="Q4" s="402" t="s">
        <v>226</v>
      </c>
      <c r="R4" s="403"/>
      <c r="S4" s="403"/>
      <c r="T4" s="403"/>
      <c r="U4" s="403"/>
      <c r="V4" s="404"/>
      <c r="W4" s="405" t="s">
        <v>227</v>
      </c>
      <c r="X4" s="406"/>
      <c r="Y4" s="406"/>
      <c r="Z4" s="406"/>
      <c r="AA4" s="406"/>
      <c r="AB4" s="406"/>
      <c r="AC4" s="406"/>
      <c r="AD4" s="406"/>
      <c r="AE4" s="407"/>
    </row>
    <row r="5" spans="1:31" ht="21.75" customHeight="1">
      <c r="A5" s="394"/>
      <c r="B5" s="408" t="s">
        <v>78</v>
      </c>
      <c r="C5" s="409"/>
      <c r="D5" s="410"/>
      <c r="E5" s="411" t="s">
        <v>228</v>
      </c>
      <c r="F5" s="412"/>
      <c r="G5" s="413"/>
      <c r="H5" s="417" t="s">
        <v>186</v>
      </c>
      <c r="I5" s="418"/>
      <c r="J5" s="419"/>
      <c r="K5" s="418" t="s">
        <v>186</v>
      </c>
      <c r="L5" s="418"/>
      <c r="M5" s="418"/>
      <c r="N5" s="417" t="s">
        <v>187</v>
      </c>
      <c r="O5" s="418"/>
      <c r="P5" s="419"/>
      <c r="Q5" s="396" t="s">
        <v>229</v>
      </c>
      <c r="R5" s="397"/>
      <c r="S5" s="398"/>
      <c r="T5" s="396" t="s">
        <v>188</v>
      </c>
      <c r="U5" s="397"/>
      <c r="V5" s="398"/>
      <c r="W5" s="423" t="s">
        <v>230</v>
      </c>
      <c r="X5" s="424"/>
      <c r="Y5" s="424"/>
      <c r="Z5" s="424"/>
      <c r="AA5" s="424"/>
      <c r="AB5" s="424"/>
      <c r="AC5" s="424"/>
      <c r="AD5" s="424"/>
      <c r="AE5" s="425"/>
    </row>
    <row r="6" spans="1:31" ht="21.75" customHeight="1">
      <c r="A6" s="394"/>
      <c r="B6" s="408" t="s">
        <v>181</v>
      </c>
      <c r="C6" s="409"/>
      <c r="D6" s="410"/>
      <c r="E6" s="408" t="s">
        <v>231</v>
      </c>
      <c r="F6" s="409"/>
      <c r="G6" s="410"/>
      <c r="H6" s="426" t="s">
        <v>189</v>
      </c>
      <c r="I6" s="427"/>
      <c r="J6" s="427"/>
      <c r="K6" s="426" t="s">
        <v>190</v>
      </c>
      <c r="L6" s="427"/>
      <c r="M6" s="427"/>
      <c r="N6" s="426" t="s">
        <v>191</v>
      </c>
      <c r="O6" s="427"/>
      <c r="P6" s="427"/>
      <c r="Q6" s="420"/>
      <c r="R6" s="421"/>
      <c r="S6" s="422"/>
      <c r="T6" s="420"/>
      <c r="U6" s="421"/>
      <c r="V6" s="422"/>
      <c r="W6" s="414" t="s">
        <v>232</v>
      </c>
      <c r="X6" s="415"/>
      <c r="Y6" s="416"/>
      <c r="Z6" s="217"/>
      <c r="AA6" s="265"/>
      <c r="AB6" s="218"/>
      <c r="AC6" s="414" t="s">
        <v>302</v>
      </c>
      <c r="AD6" s="415"/>
      <c r="AE6" s="416"/>
    </row>
    <row r="7" spans="1:31">
      <c r="A7" s="395"/>
      <c r="B7" s="104" t="s">
        <v>182</v>
      </c>
      <c r="C7" s="106" t="s">
        <v>184</v>
      </c>
      <c r="D7" s="107" t="s">
        <v>183</v>
      </c>
      <c r="E7" s="266" t="s">
        <v>182</v>
      </c>
      <c r="F7" s="267" t="s">
        <v>184</v>
      </c>
      <c r="G7" s="268" t="s">
        <v>183</v>
      </c>
      <c r="H7" s="269" t="s">
        <v>182</v>
      </c>
      <c r="I7" s="270" t="s">
        <v>184</v>
      </c>
      <c r="J7" s="271" t="s">
        <v>183</v>
      </c>
      <c r="K7" s="269" t="s">
        <v>182</v>
      </c>
      <c r="L7" s="270" t="s">
        <v>184</v>
      </c>
      <c r="M7" s="271" t="s">
        <v>183</v>
      </c>
      <c r="N7" s="269" t="s">
        <v>182</v>
      </c>
      <c r="O7" s="270" t="s">
        <v>184</v>
      </c>
      <c r="P7" s="271" t="s">
        <v>183</v>
      </c>
      <c r="Q7" s="266" t="s">
        <v>182</v>
      </c>
      <c r="R7" s="267" t="s">
        <v>184</v>
      </c>
      <c r="S7" s="147" t="s">
        <v>183</v>
      </c>
      <c r="T7" s="266" t="s">
        <v>182</v>
      </c>
      <c r="U7" s="267" t="s">
        <v>184</v>
      </c>
      <c r="V7" s="147" t="s">
        <v>183</v>
      </c>
      <c r="W7" s="266" t="s">
        <v>182</v>
      </c>
      <c r="X7" s="272" t="s">
        <v>184</v>
      </c>
      <c r="Y7" s="268" t="s">
        <v>183</v>
      </c>
      <c r="Z7" s="266" t="s">
        <v>182</v>
      </c>
      <c r="AA7" s="267" t="s">
        <v>184</v>
      </c>
      <c r="AB7" s="268" t="s">
        <v>183</v>
      </c>
      <c r="AC7" s="266" t="s">
        <v>182</v>
      </c>
      <c r="AD7" s="272" t="s">
        <v>184</v>
      </c>
      <c r="AE7" s="268" t="s">
        <v>183</v>
      </c>
    </row>
    <row r="8" spans="1:31" s="215" customFormat="1">
      <c r="A8" s="273" t="s">
        <v>101</v>
      </c>
      <c r="B8" s="145">
        <v>17279</v>
      </c>
      <c r="C8" s="146">
        <f>C9+C10+C11+C12+C13+C14+C15+C16</f>
        <v>51696</v>
      </c>
      <c r="D8" s="147">
        <f>D9+D10+D11+D12+D13+D14+D15+D16</f>
        <v>261597.47999999998</v>
      </c>
      <c r="E8" s="145">
        <v>17277</v>
      </c>
      <c r="F8" s="146">
        <f>F9+F10+F11+F12+F13+F14+F15+F16</f>
        <v>51303</v>
      </c>
      <c r="G8" s="147">
        <f>G9+G10+G11+G12+G13+G14+G15+G16</f>
        <v>259658.56</v>
      </c>
      <c r="H8" s="274">
        <f>SUM(H9:H16)</f>
        <v>199</v>
      </c>
      <c r="I8" s="275">
        <f>SUM(I9:I16)</f>
        <v>369</v>
      </c>
      <c r="J8" s="276">
        <f>SUM(J9:J16)</f>
        <v>1810.919999999991</v>
      </c>
      <c r="K8" s="225">
        <f t="shared" ref="K8:P8" si="0">SUM(K9:K16)</f>
        <v>21</v>
      </c>
      <c r="L8" s="226">
        <f t="shared" si="0"/>
        <v>33</v>
      </c>
      <c r="M8" s="277">
        <f t="shared" si="0"/>
        <v>161.75</v>
      </c>
      <c r="N8" s="225">
        <f t="shared" si="0"/>
        <v>9</v>
      </c>
      <c r="O8" s="226">
        <f t="shared" si="0"/>
        <v>10</v>
      </c>
      <c r="P8" s="277">
        <f t="shared" si="0"/>
        <v>40.75</v>
      </c>
      <c r="Q8" s="145">
        <v>17270</v>
      </c>
      <c r="R8" s="146">
        <f>SUM(R9:R16)</f>
        <v>51227</v>
      </c>
      <c r="S8" s="147">
        <f>SUM(S9:S16)</f>
        <v>259244.49</v>
      </c>
      <c r="T8" s="145">
        <f>SUM(T9:T16)</f>
        <v>28</v>
      </c>
      <c r="U8" s="146">
        <f>SUM(U9:U16)</f>
        <v>34</v>
      </c>
      <c r="V8" s="147">
        <f>SUM(V9:V16)</f>
        <v>189.25</v>
      </c>
      <c r="W8" s="145">
        <v>17270</v>
      </c>
      <c r="X8" s="148">
        <f>SUM(X9:X16)</f>
        <v>51221</v>
      </c>
      <c r="Y8" s="147">
        <f>SUM(Y9:Y16)</f>
        <v>259220.24</v>
      </c>
      <c r="Z8" s="145">
        <f t="shared" ref="Z8:AB16" si="1">B8-W8</f>
        <v>9</v>
      </c>
      <c r="AA8" s="146">
        <f t="shared" si="1"/>
        <v>475</v>
      </c>
      <c r="AB8" s="147">
        <f t="shared" si="1"/>
        <v>2377.2399999999907</v>
      </c>
      <c r="AC8" s="227">
        <f t="shared" ref="AC8:AE16" si="2">Q8-W8</f>
        <v>0</v>
      </c>
      <c r="AD8" s="228">
        <f t="shared" si="2"/>
        <v>6</v>
      </c>
      <c r="AE8" s="229">
        <f t="shared" si="2"/>
        <v>24.25</v>
      </c>
    </row>
    <row r="9" spans="1:31" s="153" customFormat="1">
      <c r="A9" s="278" t="s">
        <v>233</v>
      </c>
      <c r="B9" s="149">
        <v>4416</v>
      </c>
      <c r="C9" s="150">
        <v>12539</v>
      </c>
      <c r="D9" s="151">
        <v>78692.429999999993</v>
      </c>
      <c r="E9" s="149">
        <v>4416</v>
      </c>
      <c r="F9" s="150">
        <v>12333</v>
      </c>
      <c r="G9" s="151">
        <v>77594.64</v>
      </c>
      <c r="H9" s="279">
        <v>25</v>
      </c>
      <c r="I9" s="280">
        <f>C9-F9-U9</f>
        <v>197</v>
      </c>
      <c r="J9" s="281">
        <f>D9-G9-V9</f>
        <v>1060.7899999999936</v>
      </c>
      <c r="K9" s="279">
        <v>1</v>
      </c>
      <c r="L9" s="280">
        <v>3</v>
      </c>
      <c r="M9" s="281">
        <v>21.5</v>
      </c>
      <c r="N9" s="279">
        <v>0</v>
      </c>
      <c r="O9" s="280">
        <v>0</v>
      </c>
      <c r="P9" s="281">
        <v>0</v>
      </c>
      <c r="Q9" s="149">
        <v>4412</v>
      </c>
      <c r="R9" s="150">
        <v>12298</v>
      </c>
      <c r="S9" s="151">
        <v>77408.820000000007</v>
      </c>
      <c r="T9" s="149">
        <v>8</v>
      </c>
      <c r="U9" s="150">
        <v>9</v>
      </c>
      <c r="V9" s="151">
        <v>37</v>
      </c>
      <c r="W9" s="149">
        <v>4412</v>
      </c>
      <c r="X9" s="152">
        <v>12298</v>
      </c>
      <c r="Y9" s="151">
        <v>77408.820000000007</v>
      </c>
      <c r="Z9" s="149">
        <f t="shared" si="1"/>
        <v>4</v>
      </c>
      <c r="AA9" s="150">
        <f t="shared" si="1"/>
        <v>241</v>
      </c>
      <c r="AB9" s="151">
        <f t="shared" si="1"/>
        <v>1283.609999999986</v>
      </c>
      <c r="AC9" s="157">
        <f>Q9-W9</f>
        <v>0</v>
      </c>
      <c r="AD9" s="158">
        <f t="shared" si="2"/>
        <v>0</v>
      </c>
      <c r="AE9" s="159">
        <f t="shared" si="2"/>
        <v>0</v>
      </c>
    </row>
    <row r="10" spans="1:31" s="153" customFormat="1">
      <c r="A10" s="278" t="s">
        <v>234</v>
      </c>
      <c r="B10" s="149">
        <v>2872</v>
      </c>
      <c r="C10" s="150">
        <v>7405</v>
      </c>
      <c r="D10" s="151">
        <v>46908.05</v>
      </c>
      <c r="E10" s="149">
        <v>2872</v>
      </c>
      <c r="F10" s="150">
        <v>7404</v>
      </c>
      <c r="G10" s="151">
        <v>46903.55</v>
      </c>
      <c r="H10" s="279">
        <v>6</v>
      </c>
      <c r="I10" s="280">
        <f t="shared" ref="I10:J14" si="3">C10-F10-U10</f>
        <v>1</v>
      </c>
      <c r="J10" s="281">
        <f t="shared" si="3"/>
        <v>4.5</v>
      </c>
      <c r="K10" s="279">
        <f>-K109</f>
        <v>0</v>
      </c>
      <c r="L10" s="280">
        <v>0</v>
      </c>
      <c r="M10" s="281">
        <v>0</v>
      </c>
      <c r="N10" s="279">
        <v>0</v>
      </c>
      <c r="O10" s="280">
        <v>0</v>
      </c>
      <c r="P10" s="281">
        <v>0</v>
      </c>
      <c r="Q10" s="149">
        <v>2872</v>
      </c>
      <c r="R10" s="150">
        <v>7404</v>
      </c>
      <c r="S10" s="151">
        <v>46903.55</v>
      </c>
      <c r="T10" s="154">
        <v>0</v>
      </c>
      <c r="U10" s="155">
        <v>0</v>
      </c>
      <c r="V10" s="156">
        <v>0</v>
      </c>
      <c r="W10" s="149">
        <v>2872</v>
      </c>
      <c r="X10" s="152">
        <v>7404</v>
      </c>
      <c r="Y10" s="151">
        <v>46903.55</v>
      </c>
      <c r="Z10" s="154">
        <f t="shared" si="1"/>
        <v>0</v>
      </c>
      <c r="AA10" s="155">
        <f t="shared" si="1"/>
        <v>1</v>
      </c>
      <c r="AB10" s="156">
        <f t="shared" si="1"/>
        <v>4.5</v>
      </c>
      <c r="AC10" s="157">
        <f t="shared" ref="AC10:AC16" si="4">Q10-W10</f>
        <v>0</v>
      </c>
      <c r="AD10" s="158">
        <f t="shared" si="2"/>
        <v>0</v>
      </c>
      <c r="AE10" s="159">
        <f t="shared" si="2"/>
        <v>0</v>
      </c>
    </row>
    <row r="11" spans="1:31" s="282" customFormat="1">
      <c r="A11" s="278" t="s">
        <v>13</v>
      </c>
      <c r="B11" s="149">
        <v>270</v>
      </c>
      <c r="C11" s="150">
        <v>393</v>
      </c>
      <c r="D11" s="151">
        <v>1888.5</v>
      </c>
      <c r="E11" s="149">
        <v>269</v>
      </c>
      <c r="F11" s="150">
        <v>392</v>
      </c>
      <c r="G11" s="156">
        <v>1882</v>
      </c>
      <c r="H11" s="279">
        <v>13</v>
      </c>
      <c r="I11" s="280">
        <f t="shared" si="3"/>
        <v>1</v>
      </c>
      <c r="J11" s="281">
        <f t="shared" si="3"/>
        <v>6.5</v>
      </c>
      <c r="K11" s="279">
        <v>19</v>
      </c>
      <c r="L11" s="280">
        <v>29</v>
      </c>
      <c r="M11" s="281">
        <v>138</v>
      </c>
      <c r="N11" s="279">
        <v>0</v>
      </c>
      <c r="O11" s="280">
        <v>0</v>
      </c>
      <c r="P11" s="281">
        <v>0</v>
      </c>
      <c r="Q11" s="149">
        <v>268</v>
      </c>
      <c r="R11" s="150">
        <v>378</v>
      </c>
      <c r="S11" s="151">
        <v>1815.25</v>
      </c>
      <c r="T11" s="154">
        <v>0</v>
      </c>
      <c r="U11" s="155">
        <v>0</v>
      </c>
      <c r="V11" s="156">
        <v>0</v>
      </c>
      <c r="W11" s="149">
        <v>268</v>
      </c>
      <c r="X11" s="152">
        <v>377</v>
      </c>
      <c r="Y11" s="151">
        <v>1815.25</v>
      </c>
      <c r="Z11" s="154">
        <f t="shared" si="1"/>
        <v>2</v>
      </c>
      <c r="AA11" s="155">
        <f t="shared" si="1"/>
        <v>16</v>
      </c>
      <c r="AB11" s="156">
        <f t="shared" si="1"/>
        <v>73.25</v>
      </c>
      <c r="AC11" s="157">
        <f t="shared" si="4"/>
        <v>0</v>
      </c>
      <c r="AD11" s="158">
        <f t="shared" si="2"/>
        <v>1</v>
      </c>
      <c r="AE11" s="159">
        <f t="shared" si="2"/>
        <v>0</v>
      </c>
    </row>
    <row r="12" spans="1:31" s="282" customFormat="1">
      <c r="A12" s="278" t="s">
        <v>235</v>
      </c>
      <c r="B12" s="149">
        <v>1360</v>
      </c>
      <c r="C12" s="150">
        <v>3671</v>
      </c>
      <c r="D12" s="151">
        <v>17968.54</v>
      </c>
      <c r="E12" s="149">
        <v>1360</v>
      </c>
      <c r="F12" s="150">
        <v>3671</v>
      </c>
      <c r="G12" s="151">
        <v>17968.54</v>
      </c>
      <c r="H12" s="279">
        <v>68</v>
      </c>
      <c r="I12" s="283"/>
      <c r="J12" s="281"/>
      <c r="K12" s="279">
        <v>1</v>
      </c>
      <c r="L12" s="280">
        <v>1</v>
      </c>
      <c r="M12" s="281">
        <v>2.25</v>
      </c>
      <c r="N12" s="279">
        <v>0</v>
      </c>
      <c r="O12" s="280">
        <v>0</v>
      </c>
      <c r="P12" s="281">
        <v>0</v>
      </c>
      <c r="Q12" s="149">
        <v>1357</v>
      </c>
      <c r="R12" s="150">
        <v>3663</v>
      </c>
      <c r="S12" s="151">
        <v>17945.54</v>
      </c>
      <c r="T12" s="149">
        <v>5</v>
      </c>
      <c r="U12" s="150">
        <v>7</v>
      </c>
      <c r="V12" s="151">
        <v>20.75</v>
      </c>
      <c r="W12" s="149">
        <v>1357</v>
      </c>
      <c r="X12" s="152">
        <v>3660</v>
      </c>
      <c r="Y12" s="151">
        <v>17926.04</v>
      </c>
      <c r="Z12" s="149">
        <f t="shared" si="1"/>
        <v>3</v>
      </c>
      <c r="AA12" s="150">
        <f t="shared" si="1"/>
        <v>11</v>
      </c>
      <c r="AB12" s="151">
        <f t="shared" si="1"/>
        <v>42.5</v>
      </c>
      <c r="AC12" s="157">
        <f t="shared" si="4"/>
        <v>0</v>
      </c>
      <c r="AD12" s="158">
        <f t="shared" si="2"/>
        <v>3</v>
      </c>
      <c r="AE12" s="159">
        <f t="shared" si="2"/>
        <v>19.5</v>
      </c>
    </row>
    <row r="13" spans="1:31" s="288" customFormat="1" ht="21.75" customHeight="1">
      <c r="A13" s="284" t="s">
        <v>236</v>
      </c>
      <c r="B13" s="160">
        <v>4081</v>
      </c>
      <c r="C13" s="161">
        <v>10867</v>
      </c>
      <c r="D13" s="162">
        <v>48586.99</v>
      </c>
      <c r="E13" s="160">
        <v>4080</v>
      </c>
      <c r="F13" s="161">
        <v>10766</v>
      </c>
      <c r="G13" s="162">
        <v>48049.11</v>
      </c>
      <c r="H13" s="279">
        <v>69</v>
      </c>
      <c r="I13" s="280">
        <f t="shared" si="3"/>
        <v>93</v>
      </c>
      <c r="J13" s="281">
        <f t="shared" si="3"/>
        <v>491.87999999999738</v>
      </c>
      <c r="K13" s="285"/>
      <c r="L13" s="286"/>
      <c r="M13" s="287"/>
      <c r="N13" s="285">
        <v>6</v>
      </c>
      <c r="O13" s="286">
        <v>7</v>
      </c>
      <c r="P13" s="287">
        <v>29.5</v>
      </c>
      <c r="Q13" s="160">
        <v>4079</v>
      </c>
      <c r="R13" s="161">
        <v>10757</v>
      </c>
      <c r="S13" s="162">
        <v>47996.11</v>
      </c>
      <c r="T13" s="160">
        <v>8</v>
      </c>
      <c r="U13" s="161">
        <v>8</v>
      </c>
      <c r="V13" s="162">
        <v>46</v>
      </c>
      <c r="W13" s="160">
        <v>4079</v>
      </c>
      <c r="X13" s="163">
        <v>10757</v>
      </c>
      <c r="Y13" s="162">
        <v>47996.11</v>
      </c>
      <c r="Z13" s="149">
        <f t="shared" si="1"/>
        <v>2</v>
      </c>
      <c r="AA13" s="150">
        <f t="shared" si="1"/>
        <v>110</v>
      </c>
      <c r="AB13" s="151">
        <f t="shared" si="1"/>
        <v>590.87999999999738</v>
      </c>
      <c r="AC13" s="157">
        <f t="shared" si="4"/>
        <v>0</v>
      </c>
      <c r="AD13" s="158">
        <f t="shared" si="2"/>
        <v>0</v>
      </c>
      <c r="AE13" s="159">
        <f t="shared" si="2"/>
        <v>0</v>
      </c>
    </row>
    <row r="14" spans="1:31" s="282" customFormat="1">
      <c r="A14" s="278" t="s">
        <v>237</v>
      </c>
      <c r="B14" s="149">
        <v>4603</v>
      </c>
      <c r="C14" s="150">
        <v>15032</v>
      </c>
      <c r="D14" s="151">
        <v>53568.55</v>
      </c>
      <c r="E14" s="149">
        <v>4603</v>
      </c>
      <c r="F14" s="150">
        <v>14948</v>
      </c>
      <c r="G14" s="151">
        <v>53276.3</v>
      </c>
      <c r="H14" s="279">
        <v>6</v>
      </c>
      <c r="I14" s="280">
        <f t="shared" si="3"/>
        <v>77</v>
      </c>
      <c r="J14" s="281">
        <f t="shared" si="3"/>
        <v>247.25</v>
      </c>
      <c r="K14" s="279">
        <v>0</v>
      </c>
      <c r="L14" s="280">
        <v>0</v>
      </c>
      <c r="M14" s="289">
        <v>0</v>
      </c>
      <c r="N14" s="279">
        <v>1</v>
      </c>
      <c r="O14" s="280">
        <v>1</v>
      </c>
      <c r="P14" s="281">
        <v>3</v>
      </c>
      <c r="Q14" s="149">
        <v>4603</v>
      </c>
      <c r="R14" s="150">
        <v>14941</v>
      </c>
      <c r="S14" s="151">
        <v>53231.3</v>
      </c>
      <c r="T14" s="149">
        <v>5</v>
      </c>
      <c r="U14" s="150">
        <v>7</v>
      </c>
      <c r="V14" s="151">
        <v>45</v>
      </c>
      <c r="W14" s="149">
        <v>4603</v>
      </c>
      <c r="X14" s="152">
        <v>14941</v>
      </c>
      <c r="Y14" s="151">
        <v>53231.3</v>
      </c>
      <c r="Z14" s="149">
        <f t="shared" si="1"/>
        <v>0</v>
      </c>
      <c r="AA14" s="150">
        <f t="shared" si="1"/>
        <v>91</v>
      </c>
      <c r="AB14" s="151">
        <f t="shared" si="1"/>
        <v>337.25</v>
      </c>
      <c r="AC14" s="157">
        <f t="shared" si="4"/>
        <v>0</v>
      </c>
      <c r="AD14" s="158">
        <f t="shared" si="2"/>
        <v>0</v>
      </c>
      <c r="AE14" s="159">
        <f t="shared" si="2"/>
        <v>0</v>
      </c>
    </row>
    <row r="15" spans="1:31" s="294" customFormat="1">
      <c r="A15" s="278" t="s">
        <v>238</v>
      </c>
      <c r="B15" s="149">
        <v>594</v>
      </c>
      <c r="C15" s="150">
        <v>1294</v>
      </c>
      <c r="D15" s="151">
        <v>11626.58</v>
      </c>
      <c r="E15" s="149">
        <v>594</v>
      </c>
      <c r="F15" s="150">
        <v>1294</v>
      </c>
      <c r="G15" s="151">
        <v>11626.58</v>
      </c>
      <c r="H15" s="279">
        <f t="shared" ref="H15:H17" si="5">B15-E15</f>
        <v>0</v>
      </c>
      <c r="I15" s="280"/>
      <c r="J15" s="281"/>
      <c r="K15" s="290">
        <v>0</v>
      </c>
      <c r="L15" s="291">
        <v>0</v>
      </c>
      <c r="M15" s="292">
        <v>0</v>
      </c>
      <c r="N15" s="290">
        <v>0</v>
      </c>
      <c r="O15" s="291">
        <v>0</v>
      </c>
      <c r="P15" s="293">
        <v>0</v>
      </c>
      <c r="Q15" s="149">
        <v>593</v>
      </c>
      <c r="R15" s="150">
        <v>1293</v>
      </c>
      <c r="S15" s="151">
        <v>11594.58</v>
      </c>
      <c r="T15" s="149">
        <v>1</v>
      </c>
      <c r="U15" s="150">
        <v>1</v>
      </c>
      <c r="V15" s="151">
        <v>32</v>
      </c>
      <c r="W15" s="149">
        <v>593</v>
      </c>
      <c r="X15" s="152">
        <v>1291</v>
      </c>
      <c r="Y15" s="151">
        <v>11589.83</v>
      </c>
      <c r="Z15" s="149">
        <f t="shared" si="1"/>
        <v>1</v>
      </c>
      <c r="AA15" s="150">
        <f t="shared" si="1"/>
        <v>3</v>
      </c>
      <c r="AB15" s="151">
        <f t="shared" si="1"/>
        <v>36.75</v>
      </c>
      <c r="AC15" s="157">
        <f t="shared" si="4"/>
        <v>0</v>
      </c>
      <c r="AD15" s="158">
        <f t="shared" si="2"/>
        <v>2</v>
      </c>
      <c r="AE15" s="159">
        <f t="shared" si="2"/>
        <v>4.75</v>
      </c>
    </row>
    <row r="16" spans="1:31">
      <c r="A16" s="278" t="s">
        <v>239</v>
      </c>
      <c r="B16" s="149">
        <v>238</v>
      </c>
      <c r="C16" s="150">
        <v>495</v>
      </c>
      <c r="D16" s="151">
        <v>2357.84</v>
      </c>
      <c r="E16" s="149">
        <v>238</v>
      </c>
      <c r="F16" s="150">
        <v>495</v>
      </c>
      <c r="G16" s="151">
        <v>2357.84</v>
      </c>
      <c r="H16" s="279">
        <v>12</v>
      </c>
      <c r="I16" s="280"/>
      <c r="J16" s="281"/>
      <c r="K16" s="279">
        <v>0</v>
      </c>
      <c r="L16" s="280">
        <v>0</v>
      </c>
      <c r="M16" s="289">
        <v>0</v>
      </c>
      <c r="N16" s="279">
        <v>2</v>
      </c>
      <c r="O16" s="280">
        <v>2</v>
      </c>
      <c r="P16" s="281">
        <v>8.25</v>
      </c>
      <c r="Q16" s="149">
        <v>237</v>
      </c>
      <c r="R16" s="150">
        <v>493</v>
      </c>
      <c r="S16" s="151">
        <v>2349.34</v>
      </c>
      <c r="T16" s="149">
        <v>1</v>
      </c>
      <c r="U16" s="150">
        <v>2</v>
      </c>
      <c r="V16" s="151">
        <v>8.5</v>
      </c>
      <c r="W16" s="149">
        <v>237</v>
      </c>
      <c r="X16" s="152">
        <v>493</v>
      </c>
      <c r="Y16" s="151">
        <v>2349.34</v>
      </c>
      <c r="Z16" s="149">
        <f t="shared" si="1"/>
        <v>1</v>
      </c>
      <c r="AA16" s="150">
        <f t="shared" si="1"/>
        <v>2</v>
      </c>
      <c r="AB16" s="151">
        <f t="shared" si="1"/>
        <v>8.5</v>
      </c>
      <c r="AC16" s="157">
        <f t="shared" si="4"/>
        <v>0</v>
      </c>
      <c r="AD16" s="158">
        <f t="shared" si="2"/>
        <v>0</v>
      </c>
      <c r="AE16" s="159">
        <f t="shared" si="2"/>
        <v>0</v>
      </c>
    </row>
    <row r="17" spans="1:8" s="294" customFormat="1" hidden="1">
      <c r="A17" s="295" t="s">
        <v>303</v>
      </c>
      <c r="H17" s="279">
        <f t="shared" si="5"/>
        <v>0</v>
      </c>
    </row>
    <row r="22" spans="1:8">
      <c r="D22" s="103" t="s">
        <v>240</v>
      </c>
    </row>
  </sheetData>
  <mergeCells count="23">
    <mergeCell ref="W5:AE5"/>
    <mergeCell ref="AC6:AE6"/>
    <mergeCell ref="B6:D6"/>
    <mergeCell ref="E6:G6"/>
    <mergeCell ref="H6:J6"/>
    <mergeCell ref="K6:M6"/>
    <mergeCell ref="N6:P6"/>
    <mergeCell ref="A1:AE1"/>
    <mergeCell ref="A2:AE2"/>
    <mergeCell ref="A3:AE3"/>
    <mergeCell ref="A4:A7"/>
    <mergeCell ref="B4:D4"/>
    <mergeCell ref="E4:P4"/>
    <mergeCell ref="Q4:V4"/>
    <mergeCell ref="W4:AE4"/>
    <mergeCell ref="B5:D5"/>
    <mergeCell ref="E5:G5"/>
    <mergeCell ref="W6:Y6"/>
    <mergeCell ref="H5:J5"/>
    <mergeCell ref="K5:M5"/>
    <mergeCell ref="N5:P5"/>
    <mergeCell ref="Q5:S6"/>
    <mergeCell ref="T5:V6"/>
  </mergeCells>
  <printOptions horizontalCentered="1"/>
  <pageMargins left="0" right="0" top="0.74803149606299213" bottom="0.74803149606299213" header="0.31496062992125984" footer="0.31496062992125984"/>
  <pageSetup paperSize="9"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แผ่นงาน</vt:lpstr>
      </vt:variant>
      <vt:variant>
        <vt:i4>20</vt:i4>
      </vt:variant>
    </vt:vector>
  </HeadingPairs>
  <TitlesOfParts>
    <vt:vector size="20" baseType="lpstr">
      <vt:lpstr>สถานการณ์การปลูกพืช</vt:lpstr>
      <vt:lpstr>ข้าวเมือง</vt:lpstr>
      <vt:lpstr>ข้าวชะอำ</vt:lpstr>
      <vt:lpstr>ข้าวท่ายาง</vt:lpstr>
      <vt:lpstr>ข้าวบ้านลาด</vt:lpstr>
      <vt:lpstr>ข้าวบ้านแหลม</vt:lpstr>
      <vt:lpstr>ข้าวแก่งกระจาน</vt:lpstr>
      <vt:lpstr>ทบก.ภาพรวม</vt:lpstr>
      <vt:lpstr>ทบก.ข้าวนาปี </vt:lpstr>
      <vt:lpstr>ทบก.ข้าวนาปรัง</vt:lpstr>
      <vt:lpstr>ทบก.สับปะรดทุกชนิด</vt:lpstr>
      <vt:lpstr>ทบก.ปาล์มน้ำมัน </vt:lpstr>
      <vt:lpstr>ทบก.มันสำปะหลังโรงงาน </vt:lpstr>
      <vt:lpstr>ทบก.อ้อยโรงงาน</vt:lpstr>
      <vt:lpstr>พิรุณราช</vt:lpstr>
      <vt:lpstr>ศพก.</vt:lpstr>
      <vt:lpstr>ก.พัฒนาเกษตรกร</vt:lpstr>
      <vt:lpstr>ก.พัฒนาการผลิต</vt:lpstr>
      <vt:lpstr>ก.อารักขาพืช</vt:lpstr>
      <vt:lpstr>อัตรากำลัง</vt:lpstr>
    </vt:vector>
  </TitlesOfParts>
  <Company>www.easyosteam.com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KKD Windows8.1 V.10_x64</dc:creator>
  <cp:lastModifiedBy>Lenovo</cp:lastModifiedBy>
  <cp:lastPrinted>2025-01-28T03:25:10Z</cp:lastPrinted>
  <dcterms:created xsi:type="dcterms:W3CDTF">2024-10-22T23:13:00Z</dcterms:created>
  <dcterms:modified xsi:type="dcterms:W3CDTF">2025-04-25T08:45:21Z</dcterms:modified>
</cp:coreProperties>
</file>